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pdf des DA DI DR 2019 définitifs\2019-041_DA_Sumer_2017\"/>
    </mc:Choice>
  </mc:AlternateContent>
  <bookViews>
    <workbookView xWindow="1020" yWindow="4755" windowWidth="11580" windowHeight="6060" tabRatio="945"/>
  </bookViews>
  <sheets>
    <sheet name="Lisez-moi" sheetId="36" r:id="rId1"/>
    <sheet name="Tableau 1" sheetId="7" r:id="rId2"/>
    <sheet name="Graphique 1" sheetId="32" r:id="rId3"/>
    <sheet name="Tableau 2" sheetId="35" r:id="rId4"/>
    <sheet name="Tableau 3" sheetId="9" r:id="rId5"/>
    <sheet name="Tableau 4" sheetId="10" r:id="rId6"/>
    <sheet name="Tableau 5" sheetId="30" r:id="rId7"/>
    <sheet name="Tableau 6" sheetId="2" r:id="rId8"/>
    <sheet name="Tableau 7" sheetId="3" r:id="rId9"/>
    <sheet name="Tableau 8" sheetId="5" r:id="rId10"/>
    <sheet name="Graphique 2" sheetId="34" r:id="rId11"/>
    <sheet name="Tableau 9" sheetId="8" r:id="rId12"/>
    <sheet name="Graphique 3" sheetId="31" r:id="rId13"/>
    <sheet name="Tableau 10" sheetId="23" r:id="rId14"/>
    <sheet name="Graphiques A et B" sheetId="25" r:id="rId15"/>
    <sheet name="Graphique C" sheetId="27" r:id="rId16"/>
    <sheet name="Graphique D" sheetId="26" r:id="rId17"/>
  </sheets>
  <definedNames>
    <definedName name="_IDX10" localSheetId="7">#REF!</definedName>
    <definedName name="_IDX100" localSheetId="7">#REF!</definedName>
    <definedName name="_IDX101" localSheetId="7">#REF!</definedName>
    <definedName name="_IDX102" localSheetId="7">#REF!</definedName>
    <definedName name="_IDX103" localSheetId="7">#REF!</definedName>
    <definedName name="_IDX104" localSheetId="7">#REF!</definedName>
    <definedName name="_IDX105" localSheetId="7">#REF!</definedName>
    <definedName name="_IDX106" localSheetId="7">#REF!</definedName>
    <definedName name="_IDX107" localSheetId="7">#REF!</definedName>
    <definedName name="_IDX108" localSheetId="7">#REF!</definedName>
    <definedName name="_IDX109" localSheetId="7">#REF!</definedName>
    <definedName name="_IDX11" localSheetId="7">#REF!</definedName>
    <definedName name="_IDX110" localSheetId="7">#REF!</definedName>
    <definedName name="_IDX111" localSheetId="7">#REF!</definedName>
    <definedName name="_IDX112" localSheetId="7">#REF!</definedName>
    <definedName name="_IDX113" localSheetId="7">'Tableau 6'!$C$320</definedName>
    <definedName name="_IDX114" localSheetId="7">#REF!</definedName>
    <definedName name="_IDX115" localSheetId="7">#REF!</definedName>
    <definedName name="_IDX116" localSheetId="7">#REF!</definedName>
    <definedName name="_IDX117" localSheetId="7">#REF!</definedName>
    <definedName name="_IDX118" localSheetId="7">#REF!</definedName>
    <definedName name="_IDX119" localSheetId="7">#REF!</definedName>
    <definedName name="_IDX12" localSheetId="7">#REF!</definedName>
    <definedName name="_IDX120" localSheetId="7">#REF!</definedName>
    <definedName name="_IDX121" localSheetId="7">#REF!</definedName>
    <definedName name="_IDX122" localSheetId="7">#REF!</definedName>
    <definedName name="_IDX123" localSheetId="7">#REF!</definedName>
    <definedName name="_IDX124" localSheetId="7">#REF!</definedName>
    <definedName name="_IDX125" localSheetId="7">#REF!</definedName>
    <definedName name="_IDX126" localSheetId="7">#REF!</definedName>
    <definedName name="_IDX127" localSheetId="7">#REF!</definedName>
    <definedName name="_IDX128" localSheetId="7">#REF!</definedName>
    <definedName name="_IDX129" localSheetId="7">#REF!</definedName>
    <definedName name="_IDX13" localSheetId="7">#REF!</definedName>
    <definedName name="_IDX14" localSheetId="7">#REF!</definedName>
    <definedName name="_IDX15" localSheetId="7">#REF!</definedName>
    <definedName name="_IDX16" localSheetId="7">#REF!</definedName>
    <definedName name="_IDX17" localSheetId="7">'Tableau 6'!#REF!</definedName>
    <definedName name="_IDX18" localSheetId="7">'Tableau 6'!#REF!</definedName>
    <definedName name="_IDX19" localSheetId="7">'Tableau 6'!#REF!</definedName>
    <definedName name="_IDX20" localSheetId="7">#REF!</definedName>
    <definedName name="_IDX21" localSheetId="7">#REF!</definedName>
    <definedName name="_IDX24" localSheetId="8">'Tableau 7'!#REF!</definedName>
    <definedName name="_IDX25" localSheetId="8">'Tableau 7'!#REF!</definedName>
    <definedName name="_IDX26" localSheetId="8">'Tableau 7'!#REF!</definedName>
    <definedName name="_IDX27" localSheetId="8">'Tableau 7'!#REF!</definedName>
    <definedName name="_IDX28" localSheetId="8">'Tableau 7'!#REF!</definedName>
    <definedName name="_IDX29" localSheetId="8">'Tableau 7'!#REF!</definedName>
    <definedName name="_IDX30" localSheetId="8">'Tableau 7'!#REF!</definedName>
    <definedName name="_IDX31" localSheetId="8">'Tableau 7'!#REF!</definedName>
    <definedName name="_IDX32" localSheetId="8">'Tableau 7'!#REF!</definedName>
    <definedName name="_IDX33" localSheetId="8">'Tableau 7'!#REF!</definedName>
    <definedName name="_IDX34" localSheetId="8">'Tableau 7'!#REF!</definedName>
    <definedName name="_IDX35" localSheetId="8">'Tableau 7'!#REF!</definedName>
    <definedName name="_IDX36" localSheetId="8">'Tableau 7'!#REF!</definedName>
    <definedName name="_IDX37" localSheetId="8">'Tableau 7'!#REF!</definedName>
    <definedName name="_IDX38" localSheetId="8">'Tableau 7'!#REF!</definedName>
    <definedName name="_IDX39" localSheetId="8">'Tableau 7'!#REF!</definedName>
    <definedName name="_IDX40" localSheetId="8">'Tableau 7'!#REF!</definedName>
    <definedName name="_IDX41" localSheetId="8">'Tableau 7'!#REF!</definedName>
    <definedName name="_IDX42" localSheetId="8">'Tableau 7'!#REF!</definedName>
    <definedName name="_IDX43" localSheetId="8">'Tableau 7'!#REF!</definedName>
    <definedName name="_IDX44" localSheetId="8">'Tableau 7'!#REF!</definedName>
    <definedName name="_IDX45" localSheetId="8">'Tableau 7'!#REF!</definedName>
    <definedName name="_IDX46" localSheetId="8">'Tableau 7'!#REF!</definedName>
    <definedName name="_IDX47" localSheetId="8">'Tableau 7'!#REF!</definedName>
    <definedName name="_IDX48" localSheetId="8">'Tableau 7'!#REF!</definedName>
    <definedName name="_IDX49" localSheetId="8">'Tableau 7'!#REF!</definedName>
    <definedName name="_IDX50" localSheetId="8">'Tableau 7'!#REF!</definedName>
    <definedName name="_IDX51" localSheetId="8">'Tableau 7'!#REF!</definedName>
    <definedName name="_IDX52" localSheetId="8">'Tableau 7'!#REF!</definedName>
    <definedName name="_IDX53" localSheetId="8">'Tableau 7'!#REF!</definedName>
    <definedName name="_IDX54" localSheetId="8">'Tableau 7'!#REF!</definedName>
    <definedName name="_IDX55" localSheetId="8">'Tableau 7'!#REF!</definedName>
    <definedName name="_IDX56" localSheetId="8">'Tableau 7'!#REF!</definedName>
    <definedName name="_IDX57" localSheetId="8">'Tableau 7'!#REF!</definedName>
    <definedName name="_IDX58" localSheetId="8">'Tableau 7'!#REF!</definedName>
    <definedName name="_IDX59" localSheetId="8">'Tableau 7'!#REF!</definedName>
    <definedName name="_IDX6" localSheetId="7">#REF!</definedName>
    <definedName name="_IDX60" localSheetId="8">'Tableau 7'!#REF!</definedName>
    <definedName name="_IDX61" localSheetId="8">'Tableau 7'!#REF!</definedName>
    <definedName name="_IDX62" localSheetId="8">'Tableau 7'!#REF!</definedName>
    <definedName name="_IDX63" localSheetId="8">'Tableau 7'!#REF!</definedName>
    <definedName name="_IDX64" localSheetId="8">'Tableau 7'!#REF!</definedName>
    <definedName name="_IDX65" localSheetId="8">'Tableau 7'!#REF!</definedName>
    <definedName name="_IDX66" localSheetId="8">'Tableau 7'!#REF!</definedName>
    <definedName name="_IDX67" localSheetId="8">'Tableau 7'!#REF!</definedName>
    <definedName name="_IDX68" localSheetId="8">'Tableau 7'!#REF!</definedName>
    <definedName name="_IDX69" localSheetId="8">'Tableau 7'!#REF!</definedName>
    <definedName name="_IDX7" localSheetId="7">'Tableau 6'!#REF!</definedName>
    <definedName name="_IDX70" localSheetId="8">'Tableau 7'!#REF!</definedName>
    <definedName name="_IDX71" localSheetId="8">'Tableau 7'!#REF!</definedName>
    <definedName name="_IDX72" localSheetId="8">'Tableau 7'!#REF!</definedName>
    <definedName name="_IDX73" localSheetId="8">'Tableau 7'!#REF!</definedName>
    <definedName name="_IDX74" localSheetId="8">'Tableau 7'!#REF!</definedName>
    <definedName name="_IDX75" localSheetId="8">'Tableau 7'!#REF!</definedName>
    <definedName name="_IDX76" localSheetId="8">'Tableau 7'!#REF!</definedName>
    <definedName name="_IDX77" localSheetId="8">'Tableau 7'!#REF!</definedName>
    <definedName name="_IDX78" localSheetId="8">'Tableau 7'!#REF!</definedName>
    <definedName name="_IDX79" localSheetId="8">'Tableau 7'!#REF!</definedName>
    <definedName name="_IDX8" localSheetId="7">'Tableau 6'!#REF!</definedName>
    <definedName name="_IDX80" localSheetId="8">'Tableau 7'!#REF!</definedName>
    <definedName name="_IDX81" localSheetId="8">'Tableau 7'!#REF!</definedName>
    <definedName name="_IDX82" localSheetId="8">'Tableau 7'!#REF!</definedName>
    <definedName name="_IDX83" localSheetId="8">'Tableau 7'!#REF!</definedName>
    <definedName name="_IDX84" localSheetId="8">'Tableau 7'!#REF!</definedName>
    <definedName name="_IDX85" localSheetId="8">'Tableau 7'!#REF!</definedName>
    <definedName name="_IDX86" localSheetId="8">'Tableau 7'!#REF!</definedName>
    <definedName name="_IDX87" localSheetId="8">'Tableau 7'!#REF!</definedName>
    <definedName name="_IDX88" localSheetId="8">'Tableau 7'!#REF!</definedName>
    <definedName name="_IDX89" localSheetId="8">'Tableau 7'!#REF!</definedName>
    <definedName name="_IDX9" localSheetId="7">#REF!</definedName>
    <definedName name="_IDX90" localSheetId="8">'Tableau 7'!#REF!</definedName>
    <definedName name="_IDX91" localSheetId="8">'Tableau 7'!#REF!</definedName>
    <definedName name="_IDX92" localSheetId="8">'Tableau 7'!#REF!</definedName>
    <definedName name="_IDX93" localSheetId="8">'Tableau 7'!#REF!</definedName>
    <definedName name="_IDX94" localSheetId="8">'Tableau 7'!#REF!</definedName>
    <definedName name="_IDX95" localSheetId="8">'Tableau 7'!#REF!</definedName>
    <definedName name="_IDX96" localSheetId="7">'Tableau 6'!$C$50</definedName>
    <definedName name="_IDX97" localSheetId="7">#REF!</definedName>
    <definedName name="_IDX98" localSheetId="7">#REF!</definedName>
    <definedName name="_IDX99" localSheetId="7">#REF!</definedName>
    <definedName name="_xlnm.Print_Titles" localSheetId="7">'Tableau 6'!$B:$C,'Tableau 6'!$3:$5</definedName>
    <definedName name="_xlnm.Print_Area" localSheetId="2">'Graphique 1'!$A$1:$D$41</definedName>
    <definedName name="_xlnm.Print_Area" localSheetId="10">'Graphique 2'!$F$2:$N$39</definedName>
    <definedName name="_xlnm.Print_Area" localSheetId="15">'Graphique C'!$G$2:$P$19</definedName>
    <definedName name="_xlnm.Print_Area" localSheetId="16">'Graphique D'!$G$3:$P$20</definedName>
    <definedName name="_xlnm.Print_Area" localSheetId="14">'Graphiques A et B'!$G$2:$P$43</definedName>
    <definedName name="_xlnm.Print_Area" localSheetId="13">'Tableau 10'!$A$1:$G$25</definedName>
    <definedName name="_xlnm.Print_Area" localSheetId="7">'Tableau 6'!$B$1:$P$49</definedName>
    <definedName name="_xlnm.Print_Area" localSheetId="8">'Tableau 7'!$A$1:$M$72</definedName>
    <definedName name="_xlnm.Print_Area" localSheetId="9">'Tableau 8'!$B$1:$N$47</definedName>
    <definedName name="_xlnm.Print_Area" localSheetId="11">'Tableau 9'!$B$1:$N$29</definedName>
  </definedNames>
  <calcPr calcId="162913"/>
</workbook>
</file>

<file path=xl/calcChain.xml><?xml version="1.0" encoding="utf-8"?>
<calcChain xmlns="http://schemas.openxmlformats.org/spreadsheetml/2006/main">
  <c r="M61" i="3" l="1"/>
  <c r="L61" i="3"/>
  <c r="K61" i="3"/>
  <c r="J61" i="3"/>
  <c r="I61" i="3"/>
  <c r="H61" i="3"/>
  <c r="G61" i="3"/>
  <c r="F61" i="3"/>
  <c r="E61" i="3"/>
  <c r="D61" i="3"/>
  <c r="C61" i="3"/>
  <c r="A24" i="8"/>
</calcChain>
</file>

<file path=xl/comments1.xml><?xml version="1.0" encoding="utf-8"?>
<comments xmlns="http://schemas.openxmlformats.org/spreadsheetml/2006/main">
  <authors>
    <author>CAYET, Thomas (DARES)</author>
  </authors>
  <commentList>
    <comment ref="O2" authorId="0" shapeId="0">
      <text>
        <r>
          <rPr>
            <b/>
            <sz val="9"/>
            <color indexed="81"/>
            <rFont val="Tahoma"/>
            <family val="2"/>
          </rPr>
          <t>CAYET, Thomas (DARES):</t>
        </r>
        <r>
          <rPr>
            <sz val="9"/>
            <color indexed="81"/>
            <rFont val="Tahoma"/>
            <family val="2"/>
          </rPr>
          <t xml:space="preserve">
Expliquer l’absence de 1994  
Enlever champ constant partout ; il suffit d'une astérique une fois avec une explication en note. 
Le champ Sumer 1994 doit être précisé dans le champ et pas seulement énoncé comme tel. 
Pas de dièse, utiliser un astérisque.</t>
        </r>
      </text>
    </comment>
  </commentList>
</comments>
</file>

<file path=xl/sharedStrings.xml><?xml version="1.0" encoding="utf-8"?>
<sst xmlns="http://schemas.openxmlformats.org/spreadsheetml/2006/main" count="592" uniqueCount="199">
  <si>
    <t xml:space="preserve">                          En pourcentage</t>
  </si>
  <si>
    <t>Ensemble</t>
  </si>
  <si>
    <t>Agriculture</t>
  </si>
  <si>
    <t>Industrie</t>
  </si>
  <si>
    <t>Construction</t>
  </si>
  <si>
    <t>Tertiaire</t>
  </si>
  <si>
    <t>Professions</t>
  </si>
  <si>
    <t xml:space="preserve">Employés </t>
  </si>
  <si>
    <t xml:space="preserve">Employés de </t>
  </si>
  <si>
    <t>Ouvriers</t>
  </si>
  <si>
    <t>Ouvriers non</t>
  </si>
  <si>
    <t>des salariés</t>
  </si>
  <si>
    <t>intermédiaires</t>
  </si>
  <si>
    <t>administratifs</t>
  </si>
  <si>
    <t>commerce et de service</t>
  </si>
  <si>
    <t>qualifiés</t>
  </si>
  <si>
    <t>Plus de 40 heures travaillées la semaine précédente</t>
  </si>
  <si>
    <t>Effectuer des astreintes</t>
  </si>
  <si>
    <t xml:space="preserve">Cadres et </t>
  </si>
  <si>
    <t>professions intellect.sup</t>
  </si>
  <si>
    <t>Travail en équipes (travail posté)</t>
  </si>
  <si>
    <t>Parmi les salariés qui doivent fréquemment interrompre une tâche :</t>
  </si>
  <si>
    <t>Conduite professionnelle sur la voie publique</t>
  </si>
  <si>
    <t>Être exposé à des agents biologiques</t>
  </si>
  <si>
    <t>Avoir un rythme de travail imposé par :</t>
  </si>
  <si>
    <t>un contrôle ou un suivi informatisé</t>
  </si>
  <si>
    <t>par semaine</t>
  </si>
  <si>
    <t>Position debout ou piétinement 20 heures ou plus par semaine</t>
  </si>
  <si>
    <t>Le lendemain</t>
  </si>
  <si>
    <t>La semaine suivante</t>
  </si>
  <si>
    <t xml:space="preserve">                          En %</t>
  </si>
  <si>
    <t>Catégories socioprofessionnelles</t>
  </si>
  <si>
    <t>professions intellectuelles supérieures</t>
  </si>
  <si>
    <t>Être en contact direct (de vive voix ou par téléphone) avec le public</t>
  </si>
  <si>
    <t>des normes de production ou des délais à respecter en une journée au plus</t>
  </si>
  <si>
    <t>Devoir fréquemment interrompre une tâche pour en faire une autre non prévue</t>
  </si>
  <si>
    <t>Être exposé à au moins un produit chimique</t>
  </si>
  <si>
    <t>Être exposé à au moins un produit chimique 10 heures ou plus</t>
  </si>
  <si>
    <t>Être exposé à au moins un solvant</t>
  </si>
  <si>
    <t>Être exposé à au moins 3 produits chimiques</t>
  </si>
  <si>
    <t>Source : DGT-Dares, enquêtes SUMER 1994, 2003, 2010 et 2017.</t>
  </si>
  <si>
    <t>Moins de 10 salariés</t>
  </si>
  <si>
    <t>Exposition à des nuisances sonores</t>
  </si>
  <si>
    <t>Être exposé dans un contexte d'exposition supérieur au risque communautaire</t>
  </si>
  <si>
    <t>Outils transmettant des vibrations aux membres supérieurs</t>
  </si>
  <si>
    <t>Secteur d'activité**</t>
  </si>
  <si>
    <t>*** Parmi lesquelles : le déplacement automatique d’un produit ou d’une pièce et/ou la cadence automatique d’une machine, d’autres contraintes techniques, la dépendance immédiate vis-à-vis du travail d’un ou plusieurs collègues, des normes de production ou des délais à respecter en une journée au plus, une demande extérieure obligeant à une réponse immédiate, les contrôles ou surveillances permanents exercés par la hiérarchie, un contrôle ou un suivi informatisé.</t>
  </si>
  <si>
    <t>"Dans l'ensemble, je suis satisfait(e) de mon travail"</t>
  </si>
  <si>
    <t>Travail au contact d'un réservoir animal****</t>
  </si>
  <si>
    <t>Taille d'établissement</t>
  </si>
  <si>
    <t>de 10 à 49 salariés</t>
  </si>
  <si>
    <t>de 50 à 249 salariés</t>
  </si>
  <si>
    <t>de 250 à 499 salariés</t>
  </si>
  <si>
    <t>500 salariés ou plus</t>
  </si>
  <si>
    <t>Secteur de l'industrie</t>
  </si>
  <si>
    <t>En %</t>
  </si>
  <si>
    <t>Répetition d'un même geste ou d'une série de geste à cadence élévée</t>
  </si>
  <si>
    <t>ns</t>
  </si>
  <si>
    <t>Parmi les salariés en contact avec le public :</t>
  </si>
  <si>
    <t>ns : non significatif</t>
  </si>
  <si>
    <t>Agression verbale de la part du public au cours des 12 derniers mois</t>
  </si>
  <si>
    <t>2003*</t>
  </si>
  <si>
    <t>2010*</t>
  </si>
  <si>
    <t>2017*</t>
  </si>
  <si>
    <t>Être exposé dans un contexte d'utilisation délibérée</t>
  </si>
  <si>
    <t>Travail au contact d'un réservoir humain**</t>
  </si>
  <si>
    <t>dont :</t>
  </si>
  <si>
    <t>En milieu de soin (incluant diagnostic et prévention, laboratoires d'analyses médicales)</t>
  </si>
  <si>
    <t>X</t>
  </si>
  <si>
    <t>Tâches de soin d'hygiène, nursing et assistance à la personne</t>
  </si>
  <si>
    <t>Travail au contact d'un réservoir animal***</t>
  </si>
  <si>
    <t>Travail dans d'autres conditions d'exposition potentielle</t>
  </si>
  <si>
    <t>X : Cette question n'était pas posée ou trop différemment cette année donnée.</t>
  </si>
  <si>
    <t>10-49 salariés</t>
  </si>
  <si>
    <t>50-249 salariés</t>
  </si>
  <si>
    <t>250 ou plus salariés</t>
  </si>
  <si>
    <t>Répétition d'un même geste ou série de geste à cadence élevée</t>
  </si>
  <si>
    <t>Champ : ensemble des salariés du secteur privé et de la mutualité sociale agricole ; France métropolitaine.</t>
  </si>
  <si>
    <t>Champ : ensemble des salariés du secteur privé et de la mutualité sociale agricole qui ont déclaré une rotation régulière entre les postes ; France métropolitaine.</t>
  </si>
  <si>
    <t>2003 *</t>
  </si>
  <si>
    <t>2010 *</t>
  </si>
  <si>
    <t>2017 *</t>
  </si>
  <si>
    <t>Subir au moins 3 contraintes de rythme de travail*****</t>
  </si>
  <si>
    <t>qualifiés ***</t>
  </si>
  <si>
    <t>*** Par convention, les ouvriers agricoles sont classés dans cette catégorie.</t>
  </si>
  <si>
    <t>**** Questions posées dans l'enquête seulement à partir des éditions mentionnées.</t>
  </si>
  <si>
    <t>Pas les mêmes horaires tous les jours ****</t>
  </si>
  <si>
    <t>Médianes</t>
  </si>
  <si>
    <t xml:space="preserve">En % </t>
  </si>
  <si>
    <t>** Questions posées dans l'enquête seulement à partir des éditions mentionnées.</t>
  </si>
  <si>
    <t>Travail exigeant une position forcée d'une ou plusieurs articulations ****</t>
  </si>
  <si>
    <t xml:space="preserve">Manutention manuelle de charges (déf. eur.*****) 20 heures ou plus </t>
  </si>
  <si>
    <t>**** Liste constante des agents chimiques cancérogènes depuis Sumer 2003.</t>
  </si>
  <si>
    <t>Travail au contact d'un réservoir humain****</t>
  </si>
  <si>
    <t>**** L'auto-questionnaire a été introduit lors de l'édition 2003 de l'enquête.</t>
  </si>
  <si>
    <t>Salariés en situation de Job strain  (1)</t>
  </si>
  <si>
    <t>Salariés en situation d'Iso-strain (2)</t>
  </si>
  <si>
    <t>Manque de reconnaissance (3)</t>
  </si>
  <si>
    <t>**** L'auto-questionnaire a été introduit lors de l'édition 2003 de l'enquête. Des questions n'ont cependant été posées qu'à partir de Sumer 2010.</t>
  </si>
  <si>
    <t>(3) Afin de comparer le manque de reconnaissance entre 2010 et en 2017, cet indicateur a été calculé à partir des médianes de la partie "récompense" du questionnaire Siegrist de 2010 (encadré 2).</t>
  </si>
  <si>
    <t xml:space="preserve">(2) L'iso-strain correspond au job strain avec un faible soutien social (inférieur à la médiane).  Le pourcentage de salariés en situation d'iso-strain est calculé à partir des médianes de 2003. </t>
  </si>
  <si>
    <t>* Il s'agit des résultats des enquêtes Sumer 2003, 2010 et 2017 portant sur le même champ que l'enquête Sumer 1994.</t>
  </si>
  <si>
    <t>** À partir des données de Sumer 2010, c'est la nomenclature d'activité française révisée (NAF rév.2) qui est utilisée (encadré 3).</t>
  </si>
  <si>
    <t>Source : DGT-Dares, enquêtes Sumer 1994, 2003, 2010 et 2017.</t>
  </si>
  <si>
    <t>Travail le dimanche ou jours fériés, même occasionnellement****</t>
  </si>
  <si>
    <t>Pas de connaissance de l'horaire de travail à effectuer****</t>
  </si>
  <si>
    <t>qualifiés***</t>
  </si>
  <si>
    <t>commerce et de services</t>
  </si>
  <si>
    <t>les contrôles ou surveillances permanents exercés 
par la hiérarchie</t>
  </si>
  <si>
    <t>Ne pas pouvoir faire varier les délais fixés****</t>
  </si>
  <si>
    <t>Faire généralement appel à d'autres quand il se produit quelque chose d'anormal****</t>
  </si>
  <si>
    <t xml:space="preserve">2003* </t>
  </si>
  <si>
    <t>** À partir des données de Sumer 2010, c'est la nomenclature d'activité française révisée (NAF Rév.2) qui est utilisée (encadré 3).</t>
  </si>
  <si>
    <t>professions intellect. sup</t>
  </si>
  <si>
    <t>Soutien social****</t>
  </si>
  <si>
    <t>Latitude décisionnelle****</t>
  </si>
  <si>
    <t>Demande psychologique****</t>
  </si>
  <si>
    <t>Vivre au travail au moins un comportement hostile actuellement****</t>
  </si>
  <si>
    <t>Comportements méprisants au travail****</t>
  </si>
  <si>
    <t>Déni de reconnaissance du travail****</t>
  </si>
  <si>
    <t>Atteintes dégradantes au travail****</t>
  </si>
  <si>
    <t>***** Définition européenne se référant à la directive 60/269/CEE du 29 mai 1990, section 1, article 2.</t>
  </si>
  <si>
    <r>
      <t xml:space="preserve">Répétition d'un même geste ou série de geste à cadence élevée </t>
    </r>
    <r>
      <rPr>
        <b/>
        <u/>
        <sz val="10"/>
        <rFont val="Calibri"/>
        <family val="2"/>
        <scheme val="minor"/>
      </rPr>
      <t>moins de 10 heures</t>
    </r>
  </si>
  <si>
    <r>
      <t xml:space="preserve">Répétition d'un même geste ou série de geste à cadence élevée </t>
    </r>
    <r>
      <rPr>
        <b/>
        <u/>
        <sz val="10"/>
        <rFont val="Calibri"/>
        <family val="2"/>
        <scheme val="minor"/>
      </rPr>
      <t>10 heures ou plus</t>
    </r>
  </si>
  <si>
    <t>Lecture : parmi les salariés exposés à la répétition d'un même geste ou d'une série de geste à cadence élévée (quelle que soit la durée), 24,9 %  déclarent une rotation régulière entre les postes sont en 2017.</t>
  </si>
  <si>
    <t>commerce 
et de services</t>
  </si>
  <si>
    <r>
      <t>Toutes durées</t>
    </r>
    <r>
      <rPr>
        <sz val="10"/>
        <rFont val="Calibri"/>
        <family val="2"/>
        <scheme val="minor"/>
      </rPr>
      <t xml:space="preserve"> de répétition d'un même geste ou d'une série de geste à cadence élevée</t>
    </r>
  </si>
  <si>
    <r>
      <t xml:space="preserve">Moins de 10 heures </t>
    </r>
    <r>
      <rPr>
        <sz val="10"/>
        <rFont val="Calibri"/>
        <family val="2"/>
        <scheme val="minor"/>
      </rPr>
      <t>de répétition d'un même geste ou d'une série de geste à cadence élevée</t>
    </r>
  </si>
  <si>
    <r>
      <t xml:space="preserve">10 heures et plus </t>
    </r>
    <r>
      <rPr>
        <sz val="10"/>
        <rFont val="Calibri"/>
        <family val="2"/>
        <scheme val="minor"/>
      </rPr>
      <t>de répétition d'un même geste ou d'une série de geste à cadence élevée</t>
    </r>
  </si>
  <si>
    <t>Salariés exposés aux rotations régulières entre les postes 
parmi les salariés exposés au travail répétitif</t>
  </si>
  <si>
    <t>Lecture : 19 % des salariés sont exposés à au moins un agent biologique au cours de la dernière semaine travaillée en 2017 ; 10,8 % des salariés sont exposés à un réservoir humain, dont 43,6 % ont été exposés dans le cadre des tâches de soin d'hygiène, nursing et assistance à la personne.</t>
  </si>
  <si>
    <t>Tableau 10 - Prévention dans l'établissement</t>
  </si>
  <si>
    <t>Existence d'un CHSCT**</t>
  </si>
  <si>
    <t>Existence d'une représentation élue du personnel**</t>
  </si>
  <si>
    <t>Intervention d'un IPRP ou autres dans les 12 derniers mois**</t>
  </si>
  <si>
    <t>Consultation du médecin du travail par la direction dans le cadre de l’élaboration du DUER**</t>
  </si>
  <si>
    <t>Graphique A - Évolution des catégories socioprofessionnelles de 1994 à 2017</t>
  </si>
  <si>
    <t>Cadres et professions intellectuelles sup.</t>
  </si>
  <si>
    <t>Professions intermédiaires</t>
  </si>
  <si>
    <t>Employés administratifs</t>
  </si>
  <si>
    <t>Employés de commerce et de service</t>
  </si>
  <si>
    <t>Ouvriers qualifiés</t>
  </si>
  <si>
    <t>Ouvriers non qualifiés, ouvriers agricoles</t>
  </si>
  <si>
    <t>* À partir des données de Sumer 2010, c'est la nomenclature d'activité française révisée (NAF rév.2) qui est utilisée (encadré 3).</t>
  </si>
  <si>
    <t>Graphique B - Évolution des secteurs d'activité de 1994 à 2017</t>
  </si>
  <si>
    <t>Graphique C - Évolution des PCS dans le secteur tertiaire de 1994 à 2017</t>
  </si>
  <si>
    <t>Graphique D - Évolutions des PCS dans l'industrie de 1994 à 2017</t>
  </si>
  <si>
    <t>Données</t>
  </si>
  <si>
    <t>Définitions</t>
  </si>
  <si>
    <t>Sources</t>
  </si>
  <si>
    <t>Champ</t>
  </si>
  <si>
    <t>Contenu des onglets</t>
  </si>
  <si>
    <t xml:space="preserve">Contact </t>
  </si>
  <si>
    <r>
      <t xml:space="preserve">Pour tout renseignement concernant nos statistiques, vous pouvez nous contacter par courriel à l'adresse suivante :  </t>
    </r>
    <r>
      <rPr>
        <u/>
        <sz val="11"/>
        <color indexed="12"/>
        <rFont val="Calibri"/>
        <family val="2"/>
        <scheme val="minor"/>
      </rPr>
      <t>DARES.communication@travail.gouv.fr</t>
    </r>
  </si>
  <si>
    <t xml:space="preserve">DGT-Dares, enquêtes Sumer 1994, 2003, 2010 et 2017. </t>
  </si>
  <si>
    <t>Les onglets présentant les données d'expositions aux risques professionnels depuis 1994 sont déclinés par secteur d'activité et par catégorie socio-professionnelle.</t>
  </si>
  <si>
    <t xml:space="preserve">Exposition aux risques professionnels : mise en contact d’un salarié avec des contraintes organisationnelles ou de conditions de travail, des contraintes physiques, des agents chimiques ou biologiques, susceptibles, en fonction de leur caractéristique, leur durée ou leur intensité, d’entraîner des pathologies physiques ou mentales. 
</t>
  </si>
  <si>
    <t>Tableau 5 - Contextes d'exposition aux agents biologiques (au cours de la dernière semaine travaillée)</t>
  </si>
  <si>
    <t>Tableau 4 - Agents biologiques (au cours de la dernière semaine travaillée)</t>
  </si>
  <si>
    <t>Tableau 3 - Risques chimiques (au cours de la dernière semaine travaillée)</t>
  </si>
  <si>
    <r>
      <t xml:space="preserve">Tableau 2 - Les évolutions de la part des salariés exposés aux rotations régulières entre les postes </t>
    </r>
    <r>
      <rPr>
        <b/>
        <u/>
        <sz val="11"/>
        <rFont val="Calibri"/>
        <family val="2"/>
        <scheme val="minor"/>
      </rPr>
      <t>parmi les salariés exposés au travail répétitif</t>
    </r>
  </si>
  <si>
    <t>Graphique 3 - Être exposé à au moins un comportement hostile selon la taille de l'établissement**</t>
  </si>
  <si>
    <t>Tableau 9 - Comportements hostiles****</t>
  </si>
  <si>
    <t>Graphique 2 - Ne pas pouvoir effectuer correctement le travail</t>
  </si>
  <si>
    <t>Tableau 7 - Contraintes organisationnelles et relationnelles</t>
  </si>
  <si>
    <t>Tableau 6 - Le temps de travail déclaré par les salariés</t>
  </si>
  <si>
    <t>Tableau 2 - Les évolutions de la part des salariés exposés aux rotations régulières entre les postes parmi les salariés exposés au travail répétitif</t>
  </si>
  <si>
    <t>Graphique 1 - Répétition d'un même geste ou série de geste à cadence élevée selon la durée</t>
  </si>
  <si>
    <t>Tableau 9 - Comportements hostiles</t>
  </si>
  <si>
    <t>Graphique 3 - Être exposé à au moins un comportement hostile selon la taille de l'établissement</t>
  </si>
  <si>
    <t>Les onglets graphiques 1 et 3 apportent des élements d'explications additionnelles pour la compréhension des évolutions</t>
  </si>
  <si>
    <t>Graphique A et B - Évolution des CSP et des secteurs de 1994 à 2017</t>
  </si>
  <si>
    <t xml:space="preserve">Ces données informent sur les profils sociodémographiques des salariés et les caractéristiques de leur établissement employeur, sur les expositions aux risques professionels (contraintes organisationnelles et relationnelles, ambiances et contraintes physiques, agents chimiques, agents biologiques), la prévention dans l'établissement ainsi que le ressenti du salarié sur sa situation de travail. Elles révèlent les évolutions de ces différents indicateurs, pour les enquêtes Sumer 1994, 2003, 2010 et 2017 (sauf pour les indicateurs apparus plus récemment dans le questionnaire), par secteur (4 postes) et catégorie socio-professionnelles (6 postes). </t>
  </si>
  <si>
    <t xml:space="preserve">Le champ géographique retenu est celui du champ de l'enquête Sumer 1994 (pour pouvoir comparer les données): salariés du secteur privé et de la mutualité sociale agricole en France Métropolitaine. </t>
  </si>
  <si>
    <t xml:space="preserve">Être exposé à au moins un produit chimique cancérogène </t>
  </si>
  <si>
    <t>Travailler plus que l'horaire prévu (Toujours/souvent)****</t>
  </si>
  <si>
    <t>Tableau 8 - Autoquestionnaire: vécu du salarié sur sa situation de travail****</t>
  </si>
  <si>
    <t>Tableau 8 - Autoquestionnaire: vécu du salarié sur sa situation de travail</t>
  </si>
  <si>
    <t>Tableau 1 - Risques physiques (au cours de la dernière semaine travaillée)</t>
  </si>
  <si>
    <t xml:space="preserve">Les onglets graphiques A et B, C et D illustrent les évolutions de la structure de la population depuis 1994. ils sont disponibles uniquement en ligne. </t>
  </si>
  <si>
    <t>** À partir des données de Sumer 2010, c'est la nomenclature d'activité française révisée (NAF Rev.2) qui est utilisée (encadré 3).</t>
  </si>
  <si>
    <t xml:space="preserve">**** entraînant des risques d'exposition à des agents biologiques émanant d’autres personnes. </t>
  </si>
  <si>
    <t xml:space="preserve">***** … entraînant des risques d'exposition aux agents biologiques émanant d’animaux. </t>
  </si>
  <si>
    <t xml:space="preserve">** entraînant des risques d'exposition à des agents biologiques émanant d’autres personnes. </t>
  </si>
  <si>
    <t xml:space="preserve">*** entraînant des risques d'exposition aux agents biologiques émanant d’animaux. </t>
  </si>
  <si>
    <t xml:space="preserve"> une demande extérieure obligeant                                                                                                                                                                                                                                                       à une réponse immédiate</t>
  </si>
  <si>
    <t>une dépendance immédiate vis-à-vis 
des collègues</t>
  </si>
  <si>
    <t>cette interruption d'activité perturbe leur travail****</t>
  </si>
  <si>
    <t>Vivre en permanence ou régulièrement des situations de tension dans les rapports avec le public****</t>
  </si>
  <si>
    <t xml:space="preserve">(1) Le job strain correspond à une forte demande psychologique (score supérieur à la médiane) et à une faible latitude décisionnelle (score inférieur à la médiane). Le pourcentage de salariés en situation de job strain est calculé à partir des médianes de 2003. </t>
  </si>
  <si>
    <t>… un nombre de collègues ou de collaborateurs suffisants</t>
  </si>
  <si>
    <t>… 3 indicateurs ou plus de travail empêché**</t>
  </si>
  <si>
    <t>… des moyens matériels adaptés et suffisants**</t>
  </si>
  <si>
    <t>… des informations claires et suffisantes**</t>
  </si>
  <si>
    <t xml:space="preserve">… la possibilité de coopérer** </t>
  </si>
  <si>
    <t>… une formation suffisante et adaptée**</t>
  </si>
  <si>
    <t>Pour effectuer correctement le travail, ne PAS avoir en général…</t>
  </si>
  <si>
    <t>Mise en œuvre d'un plan de prévention suite à l'évaluation des risques dans le cadre de l’élaboration 
du DUER**</t>
  </si>
  <si>
    <t>Comment ont évolué les expositions des salariés aux risques professionnels sur les vingt dernières années ? 
Premiers résultats de l’enquête Sumer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</si>
</sst>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6" x14ac:knownFonts="1">
    <font>
      <sz val="10"/>
      <name val="Arial"/>
    </font>
    <font>
      <sz val="11"/>
      <color theme="1"/>
      <name val="Calibri"/>
      <family val="2"/>
      <scheme val="minor"/>
    </font>
    <font>
      <sz val="11"/>
      <color theme="1"/>
      <name val="Calibri"/>
      <family val="2"/>
      <scheme val="minor"/>
    </font>
    <font>
      <sz val="10"/>
      <name val="Times New Roman"/>
      <family val="1"/>
    </font>
    <font>
      <i/>
      <sz val="8"/>
      <name val="Times New Roman"/>
      <family val="1"/>
    </font>
    <font>
      <b/>
      <sz val="10"/>
      <name val="Times New Roman"/>
      <family val="1"/>
    </font>
    <font>
      <b/>
      <sz val="11"/>
      <name val="Times New Roman"/>
      <family val="1"/>
    </font>
    <font>
      <sz val="8"/>
      <name val="Times New Roman"/>
      <family val="1"/>
    </font>
    <font>
      <i/>
      <sz val="10"/>
      <name val="Times New Roman"/>
      <family val="1"/>
    </font>
    <font>
      <sz val="8"/>
      <name val="Arial"/>
      <family val="2"/>
    </font>
    <font>
      <b/>
      <sz val="11"/>
      <color theme="1"/>
      <name val="Calibri"/>
      <family val="2"/>
      <scheme val="minor"/>
    </font>
    <font>
      <sz val="10"/>
      <color theme="1"/>
      <name val="Times New Roman"/>
      <family val="1"/>
    </font>
    <font>
      <b/>
      <sz val="10"/>
      <color theme="1"/>
      <name val="Times New Roman"/>
      <family val="1"/>
    </font>
    <font>
      <sz val="10"/>
      <name val="Arial"/>
      <family val="2"/>
    </font>
    <font>
      <b/>
      <sz val="10"/>
      <color rgb="FF000000"/>
      <name val="Times New Roman"/>
      <family val="1"/>
    </font>
    <font>
      <sz val="9"/>
      <color indexed="81"/>
      <name val="Tahoma"/>
      <family val="2"/>
    </font>
    <font>
      <b/>
      <sz val="9"/>
      <color indexed="81"/>
      <name val="Tahoma"/>
      <family val="2"/>
    </font>
    <font>
      <sz val="11"/>
      <name val="Calibri"/>
      <family val="2"/>
      <scheme val="minor"/>
    </font>
    <font>
      <b/>
      <sz val="11"/>
      <name val="Calibri"/>
      <family val="2"/>
      <scheme val="minor"/>
    </font>
    <font>
      <sz val="10"/>
      <name val="Calibri"/>
      <family val="2"/>
      <scheme val="minor"/>
    </font>
    <font>
      <i/>
      <sz val="8"/>
      <name val="Calibri"/>
      <family val="2"/>
      <scheme val="minor"/>
    </font>
    <font>
      <b/>
      <sz val="10"/>
      <name val="Calibri"/>
      <family val="2"/>
      <scheme val="minor"/>
    </font>
    <font>
      <i/>
      <sz val="10"/>
      <name val="Calibri"/>
      <family val="2"/>
      <scheme val="minor"/>
    </font>
    <font>
      <sz val="10"/>
      <color indexed="8"/>
      <name val="Calibri"/>
      <family val="2"/>
      <scheme val="minor"/>
    </font>
    <font>
      <b/>
      <i/>
      <sz val="10"/>
      <name val="Calibri"/>
      <family val="2"/>
      <scheme val="minor"/>
    </font>
    <font>
      <sz val="8"/>
      <name val="Calibri"/>
      <family val="2"/>
      <scheme val="minor"/>
    </font>
    <font>
      <i/>
      <sz val="11"/>
      <name val="Calibri"/>
      <family val="2"/>
      <scheme val="minor"/>
    </font>
    <font>
      <b/>
      <i/>
      <sz val="11"/>
      <name val="Calibri"/>
      <family val="2"/>
      <scheme val="minor"/>
    </font>
    <font>
      <sz val="11"/>
      <color indexed="8"/>
      <name val="Calibri"/>
      <family val="2"/>
      <scheme val="minor"/>
    </font>
    <font>
      <b/>
      <sz val="9"/>
      <name val="Calibri"/>
      <family val="2"/>
      <scheme val="minor"/>
    </font>
    <font>
      <sz val="10"/>
      <color theme="1"/>
      <name val="Calibri"/>
      <family val="2"/>
      <scheme val="minor"/>
    </font>
    <font>
      <b/>
      <u/>
      <sz val="10"/>
      <name val="Calibri"/>
      <family val="2"/>
      <scheme val="minor"/>
    </font>
    <font>
      <b/>
      <u/>
      <sz val="11"/>
      <name val="Calibri"/>
      <family val="2"/>
      <scheme val="minor"/>
    </font>
    <font>
      <sz val="11"/>
      <name val="Arial"/>
      <family val="2"/>
    </font>
    <font>
      <b/>
      <sz val="10"/>
      <color rgb="FF000000"/>
      <name val="Calibri"/>
      <family val="2"/>
      <scheme val="minor"/>
    </font>
    <font>
      <b/>
      <sz val="10"/>
      <color theme="1"/>
      <name val="Calibri"/>
      <family val="2"/>
      <scheme val="minor"/>
    </font>
    <font>
      <sz val="10"/>
      <color rgb="FF000000"/>
      <name val="Calibri"/>
      <family val="2"/>
      <scheme val="minor"/>
    </font>
    <font>
      <b/>
      <sz val="11"/>
      <color rgb="FF000000"/>
      <name val="Calibri"/>
      <family val="2"/>
      <scheme val="minor"/>
    </font>
    <font>
      <b/>
      <sz val="11"/>
      <name val="Arial"/>
      <family val="2"/>
    </font>
    <font>
      <b/>
      <sz val="11"/>
      <color indexed="8"/>
      <name val="Calibri"/>
      <family val="2"/>
      <scheme val="minor"/>
    </font>
    <font>
      <u/>
      <sz val="10"/>
      <color indexed="30"/>
      <name val="Arial"/>
      <family val="2"/>
    </font>
    <font>
      <u/>
      <sz val="11"/>
      <color indexed="12"/>
      <name val="Calibri"/>
      <family val="2"/>
      <scheme val="minor"/>
    </font>
    <font>
      <sz val="10"/>
      <name val="Cambria"/>
      <family val="1"/>
    </font>
    <font>
      <u/>
      <sz val="11"/>
      <color rgb="FF1F497D"/>
      <name val="Calibri"/>
      <family val="2"/>
    </font>
    <font>
      <sz val="11"/>
      <color rgb="FF1F497D"/>
      <name val="Calibri"/>
      <family val="2"/>
    </font>
    <font>
      <u/>
      <sz val="10"/>
      <color rgb="FF0070C0"/>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indexed="41"/>
        <bgColor indexed="64"/>
      </patternFill>
    </fill>
  </fills>
  <borders count="5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8"/>
      </right>
      <top/>
      <bottom/>
      <diagonal/>
    </border>
    <border>
      <left style="thin">
        <color indexed="8"/>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0" fontId="2" fillId="0" borderId="0"/>
    <xf numFmtId="0" fontId="13" fillId="0" borderId="0"/>
    <xf numFmtId="0" fontId="40" fillId="0" borderId="0" applyNumberFormat="0" applyFill="0" applyBorder="0" applyAlignment="0" applyProtection="0">
      <alignment vertical="top"/>
      <protection locked="0"/>
    </xf>
  </cellStyleXfs>
  <cellXfs count="632">
    <xf numFmtId="0" fontId="0" fillId="0" borderId="0" xfId="0"/>
    <xf numFmtId="0" fontId="0" fillId="0" borderId="0" xfId="0" applyFill="1" applyBorder="1"/>
    <xf numFmtId="164" fontId="0" fillId="0" borderId="0" xfId="0" applyNumberFormat="1" applyFill="1" applyBorder="1"/>
    <xf numFmtId="164" fontId="3" fillId="0" borderId="0" xfId="0" applyNumberFormat="1" applyFont="1" applyFill="1"/>
    <xf numFmtId="164" fontId="8" fillId="0" borderId="4" xfId="0" applyNumberFormat="1" applyFont="1" applyFill="1" applyBorder="1"/>
    <xf numFmtId="0" fontId="3" fillId="0" borderId="14" xfId="0" applyFont="1" applyFill="1" applyBorder="1"/>
    <xf numFmtId="0" fontId="3" fillId="0" borderId="0" xfId="0" applyFont="1" applyFill="1" applyBorder="1"/>
    <xf numFmtId="0" fontId="3" fillId="0" borderId="0" xfId="0" applyFont="1" applyFill="1"/>
    <xf numFmtId="164" fontId="3" fillId="0" borderId="0" xfId="0" applyNumberFormat="1" applyFont="1" applyFill="1" applyBorder="1"/>
    <xf numFmtId="164" fontId="4" fillId="0" borderId="0" xfId="0" applyNumberFormat="1" applyFont="1" applyFill="1"/>
    <xf numFmtId="0" fontId="5" fillId="0" borderId="0" xfId="0" applyFont="1" applyFill="1" applyBorder="1"/>
    <xf numFmtId="0" fontId="3" fillId="0" borderId="15" xfId="0" applyFont="1" applyFill="1" applyBorder="1"/>
    <xf numFmtId="164" fontId="3" fillId="0" borderId="17" xfId="0" applyNumberFormat="1" applyFont="1" applyFill="1" applyBorder="1"/>
    <xf numFmtId="0" fontId="7" fillId="0" borderId="0" xfId="0" applyFont="1" applyFill="1"/>
    <xf numFmtId="0" fontId="3" fillId="0" borderId="18" xfId="0" applyFont="1" applyFill="1" applyBorder="1"/>
    <xf numFmtId="0" fontId="3" fillId="0" borderId="17" xfId="0" applyFont="1" applyFill="1" applyBorder="1"/>
    <xf numFmtId="0" fontId="6" fillId="0" borderId="14" xfId="0" applyFont="1" applyFill="1" applyBorder="1"/>
    <xf numFmtId="0" fontId="8" fillId="0" borderId="14" xfId="0" applyFont="1" applyFill="1" applyBorder="1"/>
    <xf numFmtId="0" fontId="8" fillId="0" borderId="15" xfId="0" applyFont="1" applyFill="1" applyBorder="1"/>
    <xf numFmtId="0" fontId="8" fillId="0" borderId="16" xfId="0" applyFont="1" applyFill="1" applyBorder="1"/>
    <xf numFmtId="0" fontId="8" fillId="0" borderId="5" xfId="0" applyFont="1" applyFill="1" applyBorder="1"/>
    <xf numFmtId="164" fontId="8" fillId="0" borderId="21" xfId="0" applyNumberFormat="1" applyFont="1" applyFill="1" applyBorder="1"/>
    <xf numFmtId="164" fontId="8" fillId="0" borderId="5" xfId="0" applyNumberFormat="1" applyFont="1" applyFill="1" applyBorder="1"/>
    <xf numFmtId="164" fontId="8" fillId="0" borderId="13" xfId="0" applyNumberFormat="1" applyFont="1" applyFill="1" applyBorder="1"/>
    <xf numFmtId="0" fontId="5" fillId="0" borderId="16" xfId="0" applyFont="1" applyFill="1" applyBorder="1" applyAlignment="1">
      <alignment wrapText="1"/>
    </xf>
    <xf numFmtId="0" fontId="3" fillId="0" borderId="0" xfId="0" applyFont="1" applyFill="1" applyBorder="1" applyAlignment="1">
      <alignment wrapText="1"/>
    </xf>
    <xf numFmtId="0" fontId="3" fillId="0" borderId="0" xfId="0" applyFont="1" applyFill="1" applyAlignment="1">
      <alignment wrapText="1"/>
    </xf>
    <xf numFmtId="0" fontId="3" fillId="0" borderId="0" xfId="0" applyFont="1" applyFill="1" applyAlignment="1"/>
    <xf numFmtId="164" fontId="3" fillId="0" borderId="16" xfId="0" applyNumberFormat="1" applyFont="1" applyFill="1" applyBorder="1"/>
    <xf numFmtId="164" fontId="5" fillId="0" borderId="16" xfId="0" applyNumberFormat="1" applyFont="1" applyFill="1" applyBorder="1"/>
    <xf numFmtId="0" fontId="5" fillId="0" borderId="17" xfId="0" applyFont="1" applyFill="1" applyBorder="1"/>
    <xf numFmtId="0" fontId="0" fillId="0" borderId="0" xfId="0" applyAlignment="1">
      <alignment vertical="top" wrapText="1"/>
    </xf>
    <xf numFmtId="0" fontId="2" fillId="0" borderId="0" xfId="1"/>
    <xf numFmtId="0" fontId="3" fillId="0" borderId="14" xfId="0" applyFont="1" applyFill="1" applyBorder="1" applyAlignment="1">
      <alignment wrapText="1"/>
    </xf>
    <xf numFmtId="0" fontId="5" fillId="0" borderId="0" xfId="0" applyFont="1" applyFill="1"/>
    <xf numFmtId="0" fontId="11" fillId="0" borderId="24" xfId="1" applyFont="1" applyBorder="1" applyAlignment="1">
      <alignment wrapText="1"/>
    </xf>
    <xf numFmtId="0" fontId="14" fillId="0" borderId="24" xfId="1" applyFont="1" applyBorder="1" applyAlignment="1">
      <alignment horizontal="center" vertical="top" wrapText="1"/>
    </xf>
    <xf numFmtId="0" fontId="10" fillId="0" borderId="16" xfId="1" applyFont="1" applyBorder="1" applyAlignment="1"/>
    <xf numFmtId="164" fontId="0" fillId="0" borderId="0" xfId="0" applyNumberFormat="1" applyAlignment="1">
      <alignment vertical="top" wrapText="1"/>
    </xf>
    <xf numFmtId="164" fontId="2" fillId="0" borderId="0" xfId="1" applyNumberFormat="1"/>
    <xf numFmtId="0" fontId="13" fillId="0" borderId="0" xfId="2"/>
    <xf numFmtId="164" fontId="13" fillId="0" borderId="0" xfId="2" applyNumberFormat="1"/>
    <xf numFmtId="0" fontId="3" fillId="0" borderId="0" xfId="2" applyFont="1" applyFill="1" applyBorder="1"/>
    <xf numFmtId="0" fontId="3" fillId="0" borderId="0" xfId="2" applyFont="1" applyFill="1"/>
    <xf numFmtId="0" fontId="13" fillId="0" borderId="0" xfId="2" applyBorder="1"/>
    <xf numFmtId="0" fontId="12" fillId="0" borderId="0" xfId="1" applyFont="1" applyBorder="1"/>
    <xf numFmtId="164" fontId="11" fillId="2" borderId="0" xfId="1" applyNumberFormat="1" applyFont="1" applyFill="1" applyBorder="1" applyAlignment="1">
      <alignment horizontal="center"/>
    </xf>
    <xf numFmtId="164" fontId="5" fillId="0" borderId="0" xfId="0" applyNumberFormat="1" applyFont="1" applyFill="1" applyBorder="1"/>
    <xf numFmtId="0" fontId="5" fillId="0" borderId="0" xfId="0" applyFont="1" applyFill="1" applyBorder="1" applyAlignment="1">
      <alignment wrapText="1"/>
    </xf>
    <xf numFmtId="0" fontId="5" fillId="0" borderId="18" xfId="0" applyFont="1" applyFill="1" applyBorder="1"/>
    <xf numFmtId="0" fontId="5" fillId="0" borderId="14" xfId="0" applyFont="1" applyFill="1" applyBorder="1"/>
    <xf numFmtId="0" fontId="5" fillId="0" borderId="15" xfId="0" applyFont="1" applyFill="1" applyBorder="1" applyAlignment="1">
      <alignment wrapText="1"/>
    </xf>
    <xf numFmtId="164" fontId="5" fillId="0" borderId="0" xfId="0" applyNumberFormat="1" applyFont="1" applyFill="1"/>
    <xf numFmtId="0" fontId="5" fillId="0" borderId="18" xfId="0" applyFont="1" applyFill="1" applyBorder="1" applyAlignment="1">
      <alignment wrapText="1"/>
    </xf>
    <xf numFmtId="0" fontId="5" fillId="0" borderId="14" xfId="0" applyFont="1" applyFill="1" applyBorder="1" applyAlignment="1">
      <alignment wrapText="1"/>
    </xf>
    <xf numFmtId="0" fontId="5" fillId="0" borderId="33" xfId="0" applyFont="1" applyFill="1" applyBorder="1" applyAlignment="1">
      <alignment wrapText="1"/>
    </xf>
    <xf numFmtId="0" fontId="3" fillId="0" borderId="40" xfId="2" applyFont="1" applyFill="1" applyBorder="1"/>
    <xf numFmtId="0" fontId="3" fillId="0" borderId="31" xfId="2" applyFont="1" applyFill="1" applyBorder="1"/>
    <xf numFmtId="0" fontId="8" fillId="0" borderId="45" xfId="2" applyFont="1" applyFill="1" applyBorder="1"/>
    <xf numFmtId="0" fontId="8" fillId="0" borderId="31" xfId="2" applyFont="1" applyFill="1" applyBorder="1"/>
    <xf numFmtId="0" fontId="8" fillId="0" borderId="46" xfId="2" applyFont="1" applyFill="1" applyBorder="1"/>
    <xf numFmtId="0" fontId="8" fillId="0" borderId="47" xfId="2" applyFont="1" applyFill="1" applyBorder="1"/>
    <xf numFmtId="0" fontId="12" fillId="0" borderId="24" xfId="1" applyFont="1" applyBorder="1" applyAlignment="1">
      <alignment horizontal="center"/>
    </xf>
    <xf numFmtId="164" fontId="11" fillId="2" borderId="24" xfId="1" applyNumberFormat="1" applyFont="1" applyFill="1" applyBorder="1" applyAlignment="1">
      <alignment horizontal="center" vertical="center"/>
    </xf>
    <xf numFmtId="0" fontId="17" fillId="0" borderId="0" xfId="0" applyFont="1" applyFill="1"/>
    <xf numFmtId="164" fontId="17" fillId="0" borderId="0" xfId="0" applyNumberFormat="1" applyFont="1" applyFill="1"/>
    <xf numFmtId="0" fontId="17" fillId="0" borderId="0" xfId="0" applyFont="1" applyFill="1" applyBorder="1"/>
    <xf numFmtId="0" fontId="17" fillId="0" borderId="0" xfId="0" applyFont="1" applyFill="1" applyAlignment="1">
      <alignment horizontal="left" vertical="center"/>
    </xf>
    <xf numFmtId="164" fontId="17" fillId="0" borderId="0" xfId="0" applyNumberFormat="1" applyFont="1" applyFill="1" applyAlignment="1">
      <alignment horizontal="left" vertical="center"/>
    </xf>
    <xf numFmtId="0" fontId="17" fillId="0" borderId="0" xfId="0" applyFont="1" applyFill="1" applyBorder="1" applyAlignment="1">
      <alignment horizontal="left" vertical="center"/>
    </xf>
    <xf numFmtId="0" fontId="19" fillId="0" borderId="0" xfId="0" applyFont="1" applyFill="1"/>
    <xf numFmtId="164" fontId="19" fillId="0" borderId="0" xfId="0" applyNumberFormat="1" applyFont="1" applyFill="1"/>
    <xf numFmtId="164" fontId="20" fillId="0" borderId="16" xfId="0" applyNumberFormat="1" applyFont="1" applyFill="1" applyBorder="1" applyAlignment="1"/>
    <xf numFmtId="164" fontId="20" fillId="0" borderId="16" xfId="0" applyNumberFormat="1" applyFont="1" applyFill="1" applyBorder="1" applyAlignment="1">
      <alignment horizontal="right"/>
    </xf>
    <xf numFmtId="0" fontId="19" fillId="0" borderId="17" xfId="0" applyFont="1" applyFill="1" applyBorder="1"/>
    <xf numFmtId="0" fontId="19" fillId="0" borderId="11" xfId="0" applyFont="1" applyFill="1" applyBorder="1"/>
    <xf numFmtId="164" fontId="21" fillId="0" borderId="28" xfId="0" applyNumberFormat="1" applyFont="1" applyFill="1" applyBorder="1" applyAlignment="1">
      <alignment horizontal="center"/>
    </xf>
    <xf numFmtId="0" fontId="19" fillId="0" borderId="0" xfId="0" applyFont="1" applyFill="1" applyBorder="1"/>
    <xf numFmtId="0" fontId="19" fillId="0" borderId="1" xfId="0" applyFont="1" applyFill="1" applyBorder="1"/>
    <xf numFmtId="164" fontId="21" fillId="0" borderId="12" xfId="0" applyNumberFormat="1" applyFont="1" applyFill="1" applyBorder="1" applyAlignment="1">
      <alignment horizontal="center"/>
    </xf>
    <xf numFmtId="0" fontId="21" fillId="0" borderId="16" xfId="0" applyFont="1" applyFill="1" applyBorder="1"/>
    <xf numFmtId="0" fontId="19" fillId="0" borderId="5" xfId="0" applyFont="1" applyFill="1" applyBorder="1"/>
    <xf numFmtId="164" fontId="19" fillId="0" borderId="13" xfId="0" applyNumberFormat="1" applyFont="1" applyFill="1" applyBorder="1"/>
    <xf numFmtId="164" fontId="19" fillId="0" borderId="2" xfId="0" applyNumberFormat="1" applyFont="1" applyFill="1" applyBorder="1"/>
    <xf numFmtId="164" fontId="19" fillId="0" borderId="3" xfId="0" applyNumberFormat="1" applyFont="1" applyFill="1" applyBorder="1"/>
    <xf numFmtId="164" fontId="19" fillId="0" borderId="9" xfId="0" applyNumberFormat="1" applyFont="1" applyFill="1" applyBorder="1"/>
    <xf numFmtId="164" fontId="19" fillId="0" borderId="19" xfId="0" applyNumberFormat="1" applyFont="1" applyFill="1" applyBorder="1"/>
    <xf numFmtId="164" fontId="19" fillId="0" borderId="1" xfId="0" applyNumberFormat="1" applyFont="1" applyFill="1" applyBorder="1"/>
    <xf numFmtId="164" fontId="19" fillId="0" borderId="20" xfId="0" applyNumberFormat="1" applyFont="1" applyFill="1" applyBorder="1"/>
    <xf numFmtId="164" fontId="19" fillId="0" borderId="12" xfId="0" applyNumberFormat="1" applyFont="1" applyFill="1" applyBorder="1"/>
    <xf numFmtId="0" fontId="19" fillId="0" borderId="1" xfId="0" applyFont="1" applyFill="1" applyBorder="1" applyAlignment="1">
      <alignment horizontal="left"/>
    </xf>
    <xf numFmtId="164" fontId="19" fillId="0" borderId="2" xfId="0" applyNumberFormat="1" applyFont="1" applyFill="1" applyBorder="1" applyAlignment="1">
      <alignment horizontal="right" vertical="top" wrapText="1"/>
    </xf>
    <xf numFmtId="164" fontId="19" fillId="0" borderId="3" xfId="0" applyNumberFormat="1" applyFont="1" applyFill="1" applyBorder="1" applyAlignment="1">
      <alignment horizontal="right" vertical="top" wrapText="1"/>
    </xf>
    <xf numFmtId="164" fontId="19" fillId="0" borderId="9" xfId="0" applyNumberFormat="1" applyFont="1" applyFill="1" applyBorder="1" applyAlignment="1">
      <alignment horizontal="right" vertical="top" wrapText="1"/>
    </xf>
    <xf numFmtId="164" fontId="19" fillId="0" borderId="22" xfId="0" applyNumberFormat="1" applyFont="1" applyFill="1" applyBorder="1" applyAlignment="1">
      <alignment horizontal="right" vertical="top" wrapText="1"/>
    </xf>
    <xf numFmtId="164" fontId="19" fillId="0" borderId="23" xfId="0" applyNumberFormat="1" applyFont="1" applyFill="1" applyBorder="1" applyAlignment="1">
      <alignment horizontal="right" vertical="top" wrapText="1"/>
    </xf>
    <xf numFmtId="164" fontId="19" fillId="0" borderId="7" xfId="0" applyNumberFormat="1" applyFont="1" applyFill="1" applyBorder="1"/>
    <xf numFmtId="164" fontId="19" fillId="0" borderId="12" xfId="0" applyNumberFormat="1" applyFont="1" applyFill="1" applyBorder="1" applyAlignment="1">
      <alignment horizontal="right" vertical="top" wrapText="1"/>
    </xf>
    <xf numFmtId="164" fontId="19" fillId="0" borderId="1" xfId="0" applyNumberFormat="1" applyFont="1" applyFill="1" applyBorder="1" applyAlignment="1">
      <alignment horizontal="right" vertical="top" wrapText="1"/>
    </xf>
    <xf numFmtId="164" fontId="19" fillId="0" borderId="7" xfId="0" applyNumberFormat="1" applyFont="1" applyFill="1" applyBorder="1" applyAlignment="1">
      <alignment horizontal="right" vertical="top" wrapText="1"/>
    </xf>
    <xf numFmtId="0" fontId="19" fillId="0" borderId="16" xfId="0" applyFont="1" applyFill="1" applyBorder="1"/>
    <xf numFmtId="0" fontId="19" fillId="0" borderId="5" xfId="0" applyFont="1" applyFill="1" applyBorder="1" applyAlignment="1">
      <alignment horizontal="left"/>
    </xf>
    <xf numFmtId="164" fontId="19" fillId="0" borderId="4" xfId="0" applyNumberFormat="1" applyFont="1" applyFill="1" applyBorder="1" applyAlignment="1">
      <alignment horizontal="right" vertical="top" wrapText="1"/>
    </xf>
    <xf numFmtId="164" fontId="19" fillId="0" borderId="21" xfId="0" applyNumberFormat="1" applyFont="1" applyFill="1" applyBorder="1" applyAlignment="1">
      <alignment horizontal="right" vertical="top" wrapText="1"/>
    </xf>
    <xf numFmtId="164" fontId="19" fillId="0" borderId="8" xfId="0" applyNumberFormat="1" applyFont="1" applyFill="1" applyBorder="1" applyAlignment="1">
      <alignment horizontal="right" vertical="top" wrapText="1"/>
    </xf>
    <xf numFmtId="164" fontId="19" fillId="0" borderId="5" xfId="0" applyNumberFormat="1" applyFont="1" applyFill="1" applyBorder="1" applyAlignment="1">
      <alignment horizontal="right" vertical="top" wrapText="1"/>
    </xf>
    <xf numFmtId="164" fontId="19" fillId="0" borderId="13" xfId="0" applyNumberFormat="1" applyFont="1" applyFill="1" applyBorder="1" applyAlignment="1">
      <alignment horizontal="right" vertical="top" wrapText="1"/>
    </xf>
    <xf numFmtId="164" fontId="22" fillId="0" borderId="2" xfId="0" applyNumberFormat="1" applyFont="1" applyFill="1" applyBorder="1" applyAlignment="1">
      <alignment horizontal="center"/>
    </xf>
    <xf numFmtId="164" fontId="22" fillId="0" borderId="3" xfId="0" applyNumberFormat="1" applyFont="1" applyFill="1" applyBorder="1" applyAlignment="1">
      <alignment horizontal="center"/>
    </xf>
    <xf numFmtId="164" fontId="22" fillId="0" borderId="9" xfId="0" applyNumberFormat="1" applyFont="1" applyFill="1" applyBorder="1" applyAlignment="1">
      <alignment horizontal="center"/>
    </xf>
    <xf numFmtId="164" fontId="22" fillId="0" borderId="1" xfId="0" applyNumberFormat="1" applyFont="1" applyFill="1" applyBorder="1" applyAlignment="1">
      <alignment horizontal="center"/>
    </xf>
    <xf numFmtId="164" fontId="22" fillId="0" borderId="7" xfId="0" applyNumberFormat="1" applyFont="1" applyFill="1" applyBorder="1" applyAlignment="1">
      <alignment horizontal="center"/>
    </xf>
    <xf numFmtId="164" fontId="22" fillId="0" borderId="12" xfId="0" applyNumberFormat="1" applyFont="1" applyFill="1" applyBorder="1" applyAlignment="1">
      <alignment horizontal="center"/>
    </xf>
    <xf numFmtId="0" fontId="22" fillId="0" borderId="0" xfId="0" applyFont="1" applyFill="1" applyBorder="1"/>
    <xf numFmtId="0" fontId="22" fillId="0" borderId="16" xfId="0" applyFont="1" applyFill="1" applyBorder="1"/>
    <xf numFmtId="0" fontId="21" fillId="0" borderId="0" xfId="0" applyFont="1" applyFill="1" applyBorder="1"/>
    <xf numFmtId="0" fontId="22" fillId="0" borderId="1" xfId="0" applyFont="1" applyFill="1" applyBorder="1"/>
    <xf numFmtId="164" fontId="19" fillId="0" borderId="9" xfId="0" applyNumberFormat="1" applyFont="1" applyFill="1" applyBorder="1" applyAlignment="1">
      <alignment horizontal="right"/>
    </xf>
    <xf numFmtId="164" fontId="19" fillId="0" borderId="2" xfId="0" applyNumberFormat="1" applyFont="1" applyFill="1" applyBorder="1" applyAlignment="1">
      <alignment horizontal="right"/>
    </xf>
    <xf numFmtId="164" fontId="19" fillId="0" borderId="1" xfId="0" applyNumberFormat="1" applyFont="1" applyFill="1" applyBorder="1" applyAlignment="1">
      <alignment horizontal="right"/>
    </xf>
    <xf numFmtId="164" fontId="19" fillId="0" borderId="7" xfId="0" applyNumberFormat="1" applyFont="1" applyFill="1" applyBorder="1" applyAlignment="1">
      <alignment horizontal="right"/>
    </xf>
    <xf numFmtId="164" fontId="19" fillId="0" borderId="12" xfId="0" applyNumberFormat="1" applyFont="1" applyFill="1" applyBorder="1" applyAlignment="1">
      <alignment horizontal="right"/>
    </xf>
    <xf numFmtId="164" fontId="22" fillId="0" borderId="28" xfId="0" applyNumberFormat="1" applyFont="1" applyFill="1" applyBorder="1" applyAlignment="1">
      <alignment horizontal="center"/>
    </xf>
    <xf numFmtId="164" fontId="19" fillId="0" borderId="2" xfId="0" applyNumberFormat="1" applyFont="1" applyFill="1" applyBorder="1" applyAlignment="1">
      <alignment horizontal="center"/>
    </xf>
    <xf numFmtId="164" fontId="19" fillId="0" borderId="3" xfId="0" applyNumberFormat="1" applyFont="1" applyFill="1" applyBorder="1" applyAlignment="1">
      <alignment horizontal="center"/>
    </xf>
    <xf numFmtId="164" fontId="19" fillId="0" borderId="9" xfId="0" applyNumberFormat="1" applyFont="1" applyFill="1" applyBorder="1" applyAlignment="1">
      <alignment horizontal="center"/>
    </xf>
    <xf numFmtId="164" fontId="19" fillId="0" borderId="1" xfId="0" applyNumberFormat="1" applyFont="1" applyFill="1" applyBorder="1" applyAlignment="1">
      <alignment horizontal="center"/>
    </xf>
    <xf numFmtId="164" fontId="19" fillId="0" borderId="7" xfId="0" applyNumberFormat="1" applyFont="1" applyFill="1" applyBorder="1" applyAlignment="1">
      <alignment horizontal="center"/>
    </xf>
    <xf numFmtId="164" fontId="19" fillId="0" borderId="12" xfId="0" applyNumberFormat="1" applyFont="1" applyFill="1" applyBorder="1" applyAlignment="1">
      <alignment horizontal="center"/>
    </xf>
    <xf numFmtId="164" fontId="19" fillId="0" borderId="6" xfId="0" applyNumberFormat="1" applyFont="1" applyFill="1" applyBorder="1" applyAlignment="1">
      <alignment horizontal="right" vertical="top" wrapText="1"/>
    </xf>
    <xf numFmtId="164" fontId="23" fillId="0" borderId="19" xfId="0" applyNumberFormat="1" applyFont="1" applyFill="1" applyBorder="1" applyAlignment="1">
      <alignment horizontal="right" vertical="top" wrapText="1"/>
    </xf>
    <xf numFmtId="164" fontId="23" fillId="0" borderId="11" xfId="0" applyNumberFormat="1" applyFont="1" applyFill="1" applyBorder="1" applyAlignment="1">
      <alignment horizontal="right" vertical="top" wrapText="1"/>
    </xf>
    <xf numFmtId="164" fontId="23" fillId="0" borderId="7" xfId="0" applyNumberFormat="1" applyFont="1" applyFill="1" applyBorder="1" applyAlignment="1">
      <alignment horizontal="right" vertical="top" wrapText="1"/>
    </xf>
    <xf numFmtId="164" fontId="23" fillId="0" borderId="9" xfId="0" applyNumberFormat="1" applyFont="1" applyFill="1" applyBorder="1" applyAlignment="1">
      <alignment horizontal="right" vertical="top" wrapText="1"/>
    </xf>
    <xf numFmtId="164" fontId="23" fillId="0" borderId="1" xfId="0" applyNumberFormat="1" applyFont="1" applyFill="1" applyBorder="1" applyAlignment="1">
      <alignment horizontal="right" vertical="top" wrapText="1"/>
    </xf>
    <xf numFmtId="164" fontId="23" fillId="0" borderId="12" xfId="0" applyNumberFormat="1" applyFont="1" applyFill="1" applyBorder="1" applyAlignment="1">
      <alignment horizontal="right" vertical="top" wrapText="1"/>
    </xf>
    <xf numFmtId="164" fontId="19" fillId="0" borderId="3" xfId="0" applyNumberFormat="1" applyFont="1" applyFill="1" applyBorder="1" applyAlignment="1">
      <alignment horizontal="right"/>
    </xf>
    <xf numFmtId="164" fontId="19" fillId="0" borderId="16" xfId="0" applyNumberFormat="1" applyFont="1" applyFill="1" applyBorder="1"/>
    <xf numFmtId="164" fontId="19" fillId="0" borderId="4" xfId="0" applyNumberFormat="1" applyFont="1" applyFill="1" applyBorder="1"/>
    <xf numFmtId="164" fontId="22" fillId="0" borderId="19" xfId="0" applyNumberFormat="1" applyFont="1" applyFill="1" applyBorder="1" applyAlignment="1">
      <alignment horizontal="center"/>
    </xf>
    <xf numFmtId="164" fontId="22" fillId="0" borderId="30" xfId="0" applyNumberFormat="1" applyFont="1" applyFill="1" applyBorder="1" applyAlignment="1">
      <alignment horizontal="center"/>
    </xf>
    <xf numFmtId="0" fontId="21" fillId="0" borderId="0" xfId="0" applyFont="1" applyFill="1"/>
    <xf numFmtId="164" fontId="21" fillId="0" borderId="0" xfId="0" applyNumberFormat="1" applyFont="1" applyFill="1" applyBorder="1"/>
    <xf numFmtId="164" fontId="19" fillId="0" borderId="0" xfId="0" applyNumberFormat="1" applyFont="1" applyFill="1" applyBorder="1"/>
    <xf numFmtId="0" fontId="19" fillId="0" borderId="0" xfId="0" applyFont="1" applyFill="1" applyBorder="1" applyAlignment="1">
      <alignment wrapText="1"/>
    </xf>
    <xf numFmtId="164" fontId="20" fillId="0" borderId="0" xfId="0" applyNumberFormat="1" applyFont="1" applyFill="1"/>
    <xf numFmtId="0" fontId="21" fillId="0" borderId="11" xfId="0" applyFont="1" applyFill="1" applyBorder="1"/>
    <xf numFmtId="0" fontId="21" fillId="0" borderId="1" xfId="0" applyFont="1" applyFill="1" applyBorder="1"/>
    <xf numFmtId="0" fontId="21" fillId="0" borderId="16" xfId="0" applyFont="1" applyFill="1" applyBorder="1" applyAlignment="1">
      <alignment wrapText="1"/>
    </xf>
    <xf numFmtId="164" fontId="19" fillId="0" borderId="13" xfId="0" applyNumberFormat="1" applyFont="1" applyFill="1" applyBorder="1" applyAlignment="1">
      <alignment wrapText="1"/>
    </xf>
    <xf numFmtId="0" fontId="19" fillId="0" borderId="0" xfId="0" applyFont="1" applyFill="1" applyAlignment="1">
      <alignment wrapText="1"/>
    </xf>
    <xf numFmtId="0" fontId="21" fillId="0" borderId="1" xfId="0" applyFont="1" applyFill="1" applyBorder="1" applyAlignment="1">
      <alignment horizontal="left"/>
    </xf>
    <xf numFmtId="0" fontId="19" fillId="0" borderId="0" xfId="0" applyFont="1" applyBorder="1"/>
    <xf numFmtId="0" fontId="19" fillId="0" borderId="0" xfId="0" applyFont="1"/>
    <xf numFmtId="0" fontId="21" fillId="0" borderId="0" xfId="0" applyFont="1"/>
    <xf numFmtId="0" fontId="21" fillId="0" borderId="0" xfId="0" applyFont="1" applyFill="1" applyBorder="1" applyAlignment="1">
      <alignment horizontal="left"/>
    </xf>
    <xf numFmtId="164" fontId="19" fillId="0" borderId="29" xfId="0" applyNumberFormat="1" applyFont="1" applyFill="1" applyBorder="1" applyAlignment="1">
      <alignment horizontal="right" vertical="top" wrapText="1"/>
    </xf>
    <xf numFmtId="164" fontId="19" fillId="0" borderId="0" xfId="0" applyNumberFormat="1" applyFont="1" applyFill="1" applyBorder="1" applyAlignment="1">
      <alignment horizontal="right"/>
    </xf>
    <xf numFmtId="164" fontId="19" fillId="0" borderId="5" xfId="0" applyNumberFormat="1" applyFont="1" applyFill="1" applyBorder="1"/>
    <xf numFmtId="164" fontId="19" fillId="0" borderId="6" xfId="0" applyNumberFormat="1" applyFont="1" applyFill="1" applyBorder="1"/>
    <xf numFmtId="164" fontId="19" fillId="0" borderId="8" xfId="0" applyNumberFormat="1" applyFont="1" applyFill="1" applyBorder="1" applyAlignment="1">
      <alignment horizontal="right"/>
    </xf>
    <xf numFmtId="164" fontId="19" fillId="0" borderId="5" xfId="0" applyNumberFormat="1" applyFont="1" applyFill="1" applyBorder="1" applyAlignment="1">
      <alignment horizontal="right"/>
    </xf>
    <xf numFmtId="164" fontId="19" fillId="0" borderId="4" xfId="0" applyNumberFormat="1" applyFont="1" applyFill="1" applyBorder="1" applyAlignment="1">
      <alignment horizontal="right"/>
    </xf>
    <xf numFmtId="164" fontId="19" fillId="0" borderId="6" xfId="0" applyNumberFormat="1" applyFont="1" applyFill="1" applyBorder="1" applyAlignment="1">
      <alignment horizontal="right"/>
    </xf>
    <xf numFmtId="164" fontId="19" fillId="0" borderId="13" xfId="0" applyNumberFormat="1" applyFont="1" applyFill="1" applyBorder="1" applyAlignment="1">
      <alignment horizontal="right"/>
    </xf>
    <xf numFmtId="0" fontId="18" fillId="0" borderId="0" xfId="0" applyFont="1" applyFill="1"/>
    <xf numFmtId="0" fontId="17" fillId="0" borderId="0" xfId="0" applyFont="1" applyFill="1" applyBorder="1" applyAlignment="1">
      <alignment wrapText="1"/>
    </xf>
    <xf numFmtId="164" fontId="26" fillId="0" borderId="0" xfId="0" applyNumberFormat="1" applyFont="1" applyFill="1"/>
    <xf numFmtId="0" fontId="17" fillId="0" borderId="17" xfId="0" applyFont="1" applyFill="1" applyBorder="1"/>
    <xf numFmtId="0" fontId="18" fillId="0" borderId="11" xfId="0" applyFont="1" applyFill="1" applyBorder="1"/>
    <xf numFmtId="164" fontId="18" fillId="0" borderId="28" xfId="0" applyNumberFormat="1" applyFont="1" applyFill="1" applyBorder="1" applyAlignment="1">
      <alignment horizontal="center"/>
    </xf>
    <xf numFmtId="0" fontId="18" fillId="0" borderId="1" xfId="0" applyFont="1" applyFill="1" applyBorder="1"/>
    <xf numFmtId="164" fontId="18" fillId="0" borderId="12" xfId="0" applyNumberFormat="1" applyFont="1" applyFill="1" applyBorder="1" applyAlignment="1">
      <alignment horizontal="center"/>
    </xf>
    <xf numFmtId="0" fontId="18" fillId="0" borderId="16" xfId="0" applyFont="1" applyFill="1" applyBorder="1" applyAlignment="1">
      <alignment wrapText="1"/>
    </xf>
    <xf numFmtId="0" fontId="18" fillId="0" borderId="5" xfId="0" applyFont="1" applyFill="1" applyBorder="1" applyAlignment="1">
      <alignment wrapText="1"/>
    </xf>
    <xf numFmtId="164" fontId="17" fillId="0" borderId="13" xfId="0" applyNumberFormat="1" applyFont="1" applyFill="1" applyBorder="1" applyAlignment="1">
      <alignment wrapText="1"/>
    </xf>
    <xf numFmtId="0" fontId="17" fillId="0" borderId="0" xfId="0" applyFont="1" applyFill="1" applyAlignment="1">
      <alignment wrapText="1"/>
    </xf>
    <xf numFmtId="0" fontId="18" fillId="0" borderId="0" xfId="0" applyFont="1" applyFill="1" applyBorder="1"/>
    <xf numFmtId="0" fontId="18" fillId="0" borderId="1" xfId="0" applyFont="1" applyFill="1" applyBorder="1" applyAlignment="1">
      <alignment horizontal="left"/>
    </xf>
    <xf numFmtId="164" fontId="28" fillId="0" borderId="1" xfId="0" applyNumberFormat="1" applyFont="1" applyFill="1" applyBorder="1" applyAlignment="1">
      <alignment horizontal="right" vertical="top" wrapText="1"/>
    </xf>
    <xf numFmtId="164" fontId="28" fillId="0" borderId="7" xfId="0" applyNumberFormat="1" applyFont="1" applyFill="1" applyBorder="1" applyAlignment="1">
      <alignment horizontal="right" vertical="top" wrapText="1"/>
    </xf>
    <xf numFmtId="164" fontId="28" fillId="0" borderId="9" xfId="0" applyNumberFormat="1" applyFont="1" applyFill="1" applyBorder="1" applyAlignment="1">
      <alignment horizontal="right" vertical="top" wrapText="1"/>
    </xf>
    <xf numFmtId="164" fontId="28" fillId="0" borderId="0" xfId="0" applyNumberFormat="1" applyFont="1" applyFill="1" applyBorder="1" applyAlignment="1">
      <alignment horizontal="right" vertical="top" wrapText="1"/>
    </xf>
    <xf numFmtId="164" fontId="28" fillId="0" borderId="19" xfId="0" applyNumberFormat="1" applyFont="1" applyFill="1" applyBorder="1" applyAlignment="1">
      <alignment horizontal="right" vertical="top" wrapText="1"/>
    </xf>
    <xf numFmtId="164" fontId="28" fillId="0" borderId="12" xfId="0" applyNumberFormat="1" applyFont="1" applyFill="1" applyBorder="1" applyAlignment="1">
      <alignment horizontal="right" vertical="top" wrapText="1"/>
    </xf>
    <xf numFmtId="164" fontId="28" fillId="0" borderId="2" xfId="0" applyNumberFormat="1" applyFont="1" applyFill="1" applyBorder="1" applyAlignment="1">
      <alignment horizontal="right" vertical="top" wrapText="1"/>
    </xf>
    <xf numFmtId="164" fontId="17" fillId="0" borderId="1" xfId="0" applyNumberFormat="1" applyFont="1" applyFill="1" applyBorder="1" applyAlignment="1">
      <alignment horizontal="right" vertical="top" wrapText="1"/>
    </xf>
    <xf numFmtId="164" fontId="17" fillId="0" borderId="7" xfId="0" applyNumberFormat="1" applyFont="1" applyFill="1" applyBorder="1" applyAlignment="1">
      <alignment horizontal="right" vertical="top" wrapText="1"/>
    </xf>
    <xf numFmtId="164" fontId="17" fillId="0" borderId="9" xfId="0" applyNumberFormat="1" applyFont="1" applyFill="1" applyBorder="1" applyAlignment="1">
      <alignment horizontal="right" vertical="top" wrapText="1"/>
    </xf>
    <xf numFmtId="164" fontId="17" fillId="0" borderId="0" xfId="0" applyNumberFormat="1" applyFont="1" applyFill="1" applyBorder="1" applyAlignment="1">
      <alignment horizontal="right" vertical="top" wrapText="1"/>
    </xf>
    <xf numFmtId="164" fontId="17" fillId="0" borderId="2" xfId="0" applyNumberFormat="1" applyFont="1" applyFill="1" applyBorder="1" applyAlignment="1">
      <alignment horizontal="right" vertical="top" wrapText="1"/>
    </xf>
    <xf numFmtId="164" fontId="17" fillId="0" borderId="12" xfId="0" applyNumberFormat="1" applyFont="1" applyFill="1" applyBorder="1" applyAlignment="1">
      <alignment horizontal="right" vertical="top" wrapText="1"/>
    </xf>
    <xf numFmtId="0" fontId="18" fillId="0" borderId="5" xfId="0" applyFont="1" applyFill="1" applyBorder="1" applyAlignment="1">
      <alignment horizontal="left"/>
    </xf>
    <xf numFmtId="164" fontId="17" fillId="0" borderId="4" xfId="0" applyNumberFormat="1" applyFont="1" applyFill="1" applyBorder="1" applyAlignment="1">
      <alignment horizontal="right" vertical="top" wrapText="1"/>
    </xf>
    <xf numFmtId="164" fontId="17" fillId="0" borderId="5" xfId="0" applyNumberFormat="1" applyFont="1" applyFill="1" applyBorder="1" applyAlignment="1">
      <alignment horizontal="right" vertical="top" wrapText="1"/>
    </xf>
    <xf numFmtId="164" fontId="17" fillId="0" borderId="6" xfId="0" applyNumberFormat="1" applyFont="1" applyFill="1" applyBorder="1" applyAlignment="1">
      <alignment horizontal="right" vertical="top" wrapText="1"/>
    </xf>
    <xf numFmtId="164" fontId="17" fillId="0" borderId="8" xfId="0" applyNumberFormat="1" applyFont="1" applyFill="1" applyBorder="1" applyAlignment="1">
      <alignment horizontal="right" vertical="top" wrapText="1"/>
    </xf>
    <xf numFmtId="164" fontId="17" fillId="0" borderId="16" xfId="0" applyNumberFormat="1" applyFont="1" applyFill="1" applyBorder="1" applyAlignment="1">
      <alignment horizontal="right" vertical="top" wrapText="1"/>
    </xf>
    <xf numFmtId="164" fontId="17" fillId="0" borderId="13" xfId="0" applyNumberFormat="1" applyFont="1" applyFill="1" applyBorder="1" applyAlignment="1">
      <alignment horizontal="right" vertical="top" wrapText="1"/>
    </xf>
    <xf numFmtId="164" fontId="17" fillId="0" borderId="2" xfId="0" applyNumberFormat="1" applyFont="1" applyFill="1" applyBorder="1"/>
    <xf numFmtId="164" fontId="17" fillId="0" borderId="1" xfId="0" applyNumberFormat="1" applyFont="1" applyFill="1" applyBorder="1"/>
    <xf numFmtId="164" fontId="17" fillId="0" borderId="3" xfId="0" applyNumberFormat="1" applyFont="1" applyFill="1" applyBorder="1"/>
    <xf numFmtId="164" fontId="17" fillId="0" borderId="9" xfId="0" applyNumberFormat="1" applyFont="1" applyFill="1" applyBorder="1"/>
    <xf numFmtId="164" fontId="17" fillId="0" borderId="0" xfId="0" applyNumberFormat="1" applyFont="1" applyFill="1" applyBorder="1"/>
    <xf numFmtId="164" fontId="17" fillId="0" borderId="7" xfId="0" applyNumberFormat="1" applyFont="1" applyFill="1" applyBorder="1"/>
    <xf numFmtId="164" fontId="17" fillId="0" borderId="12" xfId="0" applyNumberFormat="1" applyFont="1" applyFill="1" applyBorder="1"/>
    <xf numFmtId="0" fontId="17" fillId="0" borderId="0" xfId="0" applyFont="1" applyBorder="1"/>
    <xf numFmtId="0" fontId="17" fillId="0" borderId="0" xfId="0" applyFont="1"/>
    <xf numFmtId="0" fontId="18" fillId="0" borderId="0" xfId="0" applyFont="1"/>
    <xf numFmtId="164" fontId="17" fillId="0" borderId="2" xfId="0" applyNumberFormat="1" applyFont="1" applyFill="1" applyBorder="1" applyAlignment="1">
      <alignment horizontal="center"/>
    </xf>
    <xf numFmtId="164" fontId="17" fillId="0" borderId="1" xfId="0" applyNumberFormat="1" applyFont="1" applyFill="1" applyBorder="1" applyAlignment="1">
      <alignment horizontal="center"/>
    </xf>
    <xf numFmtId="164" fontId="17" fillId="0" borderId="3" xfId="0" applyNumberFormat="1" applyFont="1" applyFill="1" applyBorder="1" applyAlignment="1">
      <alignment horizontal="center"/>
    </xf>
    <xf numFmtId="164" fontId="17" fillId="0" borderId="9" xfId="0" applyNumberFormat="1" applyFont="1" applyFill="1" applyBorder="1" applyAlignment="1">
      <alignment horizontal="center"/>
    </xf>
    <xf numFmtId="164" fontId="17" fillId="0" borderId="0" xfId="0" applyNumberFormat="1" applyFont="1" applyFill="1" applyBorder="1" applyAlignment="1">
      <alignment horizontal="center"/>
    </xf>
    <xf numFmtId="164" fontId="17" fillId="0" borderId="7" xfId="0" applyNumberFormat="1" applyFont="1" applyFill="1" applyBorder="1" applyAlignment="1">
      <alignment horizontal="center"/>
    </xf>
    <xf numFmtId="164" fontId="17" fillId="0" borderId="12" xfId="0" applyNumberFormat="1" applyFont="1" applyFill="1" applyBorder="1" applyAlignment="1">
      <alignment horizontal="center"/>
    </xf>
    <xf numFmtId="164" fontId="28" fillId="0" borderId="3" xfId="0" applyNumberFormat="1" applyFont="1" applyFill="1" applyBorder="1" applyAlignment="1">
      <alignment horizontal="right" vertical="top" wrapText="1"/>
    </xf>
    <xf numFmtId="164" fontId="17" fillId="0" borderId="14" xfId="0" applyNumberFormat="1" applyFont="1" applyFill="1" applyBorder="1" applyAlignment="1">
      <alignment horizontal="right" vertical="top" wrapText="1"/>
    </xf>
    <xf numFmtId="164" fontId="17" fillId="0" borderId="3" xfId="0" applyNumberFormat="1" applyFont="1" applyFill="1" applyBorder="1" applyAlignment="1">
      <alignment horizontal="right" vertical="top" wrapText="1"/>
    </xf>
    <xf numFmtId="0" fontId="18" fillId="0" borderId="0" xfId="0" applyFont="1" applyFill="1" applyBorder="1" applyAlignment="1">
      <alignment horizontal="left"/>
    </xf>
    <xf numFmtId="164" fontId="17" fillId="0" borderId="19" xfId="0" applyNumberFormat="1" applyFont="1" applyFill="1" applyBorder="1" applyAlignment="1">
      <alignment horizontal="right" vertical="top" wrapText="1"/>
    </xf>
    <xf numFmtId="164" fontId="17" fillId="0" borderId="11" xfId="0" applyNumberFormat="1" applyFont="1" applyFill="1" applyBorder="1" applyAlignment="1">
      <alignment horizontal="right" vertical="top" wrapText="1"/>
    </xf>
    <xf numFmtId="164" fontId="17" fillId="0" borderId="20" xfId="0" applyNumberFormat="1" applyFont="1" applyFill="1" applyBorder="1" applyAlignment="1">
      <alignment horizontal="right" vertical="top" wrapText="1"/>
    </xf>
    <xf numFmtId="164" fontId="17" fillId="0" borderId="29" xfId="0" applyNumberFormat="1" applyFont="1" applyFill="1" applyBorder="1" applyAlignment="1">
      <alignment horizontal="right" vertical="top" wrapText="1"/>
    </xf>
    <xf numFmtId="164" fontId="17" fillId="0" borderId="17" xfId="0" applyNumberFormat="1" applyFont="1" applyFill="1" applyBorder="1" applyAlignment="1">
      <alignment horizontal="right" vertical="top" wrapText="1"/>
    </xf>
    <xf numFmtId="164" fontId="17" fillId="0" borderId="28" xfId="0" applyNumberFormat="1" applyFont="1" applyFill="1" applyBorder="1" applyAlignment="1">
      <alignment horizontal="right" vertical="top" wrapText="1"/>
    </xf>
    <xf numFmtId="0" fontId="17" fillId="0" borderId="0" xfId="0" applyFont="1" applyFill="1" applyBorder="1" applyProtection="1">
      <protection locked="0"/>
    </xf>
    <xf numFmtId="164" fontId="17" fillId="0" borderId="1" xfId="0" applyNumberFormat="1" applyFont="1" applyFill="1" applyBorder="1" applyAlignment="1" applyProtection="1">
      <alignment horizontal="right" vertical="top" wrapText="1"/>
      <protection locked="0"/>
    </xf>
    <xf numFmtId="164" fontId="17" fillId="0" borderId="7" xfId="0" applyNumberFormat="1" applyFont="1" applyFill="1" applyBorder="1" applyAlignment="1" applyProtection="1">
      <alignment horizontal="right" vertical="top" wrapText="1"/>
      <protection locked="0"/>
    </xf>
    <xf numFmtId="164" fontId="17" fillId="0" borderId="9" xfId="0" applyNumberFormat="1" applyFont="1" applyFill="1" applyBorder="1" applyAlignment="1" applyProtection="1">
      <alignment horizontal="right" vertical="top" wrapText="1"/>
      <protection locked="0"/>
    </xf>
    <xf numFmtId="164" fontId="17" fillId="0" borderId="0" xfId="0" applyNumberFormat="1" applyFont="1" applyFill="1" applyBorder="1" applyAlignment="1" applyProtection="1">
      <alignment horizontal="right" vertical="top" wrapText="1"/>
      <protection locked="0"/>
    </xf>
    <xf numFmtId="164" fontId="17" fillId="0" borderId="2" xfId="0" applyNumberFormat="1" applyFont="1" applyFill="1" applyBorder="1" applyAlignment="1" applyProtection="1">
      <alignment horizontal="right" vertical="top" wrapText="1"/>
      <protection locked="0"/>
    </xf>
    <xf numFmtId="164" fontId="17" fillId="0" borderId="12" xfId="0" applyNumberFormat="1" applyFont="1" applyFill="1" applyBorder="1" applyAlignment="1" applyProtection="1">
      <alignment horizontal="right" vertical="top" wrapText="1"/>
      <protection locked="0"/>
    </xf>
    <xf numFmtId="164" fontId="17" fillId="0" borderId="4" xfId="0" applyNumberFormat="1" applyFont="1" applyFill="1" applyBorder="1" applyAlignment="1" applyProtection="1">
      <alignment horizontal="right" vertical="top" wrapText="1"/>
      <protection locked="0"/>
    </xf>
    <xf numFmtId="164" fontId="17" fillId="0" borderId="5" xfId="0" applyNumberFormat="1" applyFont="1" applyFill="1" applyBorder="1" applyAlignment="1" applyProtection="1">
      <alignment horizontal="right" vertical="top" wrapText="1"/>
      <protection locked="0"/>
    </xf>
    <xf numFmtId="164" fontId="17" fillId="0" borderId="6" xfId="0" applyNumberFormat="1" applyFont="1" applyFill="1" applyBorder="1" applyAlignment="1" applyProtection="1">
      <alignment horizontal="right" vertical="top" wrapText="1"/>
      <protection locked="0"/>
    </xf>
    <xf numFmtId="164" fontId="17" fillId="0" borderId="8" xfId="0" applyNumberFormat="1" applyFont="1" applyFill="1" applyBorder="1" applyAlignment="1" applyProtection="1">
      <alignment horizontal="right" vertical="top" wrapText="1"/>
      <protection locked="0"/>
    </xf>
    <xf numFmtId="164" fontId="17" fillId="0" borderId="16" xfId="0" applyNumberFormat="1" applyFont="1" applyFill="1" applyBorder="1" applyAlignment="1" applyProtection="1">
      <alignment horizontal="right" vertical="top" wrapText="1"/>
      <protection locked="0"/>
    </xf>
    <xf numFmtId="164" fontId="17" fillId="0" borderId="13" xfId="0" applyNumberFormat="1" applyFont="1" applyFill="1" applyBorder="1" applyAlignment="1" applyProtection="1">
      <alignment horizontal="right" vertical="top" wrapText="1"/>
      <protection locked="0"/>
    </xf>
    <xf numFmtId="164" fontId="17" fillId="0" borderId="2" xfId="0" applyNumberFormat="1" applyFont="1" applyFill="1" applyBorder="1" applyAlignment="1" applyProtection="1">
      <alignment horizontal="center"/>
      <protection locked="0"/>
    </xf>
    <xf numFmtId="164" fontId="17" fillId="0" borderId="1" xfId="0" applyNumberFormat="1" applyFont="1" applyFill="1" applyBorder="1" applyAlignment="1" applyProtection="1">
      <alignment horizontal="center"/>
      <protection locked="0"/>
    </xf>
    <xf numFmtId="164" fontId="17" fillId="0" borderId="7" xfId="0" applyNumberFormat="1" applyFont="1" applyFill="1" applyBorder="1" applyAlignment="1" applyProtection="1">
      <alignment horizontal="center"/>
      <protection locked="0"/>
    </xf>
    <xf numFmtId="164" fontId="17" fillId="0" borderId="9" xfId="0" applyNumberFormat="1" applyFont="1" applyFill="1" applyBorder="1" applyAlignment="1" applyProtection="1">
      <alignment horizontal="center"/>
      <protection locked="0"/>
    </xf>
    <xf numFmtId="164" fontId="17" fillId="0" borderId="0" xfId="0" applyNumberFormat="1" applyFont="1" applyFill="1" applyBorder="1" applyAlignment="1" applyProtection="1">
      <alignment horizontal="center"/>
      <protection locked="0"/>
    </xf>
    <xf numFmtId="164" fontId="17" fillId="0" borderId="12" xfId="0" applyNumberFormat="1" applyFont="1" applyFill="1" applyBorder="1" applyAlignment="1" applyProtection="1">
      <alignment horizontal="center"/>
      <protection locked="0"/>
    </xf>
    <xf numFmtId="164" fontId="17" fillId="0" borderId="9" xfId="0" applyNumberFormat="1" applyFont="1" applyFill="1" applyBorder="1" applyAlignment="1">
      <alignment horizontal="right"/>
    </xf>
    <xf numFmtId="164" fontId="17" fillId="0" borderId="1"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2" xfId="0" applyNumberFormat="1" applyFont="1" applyFill="1" applyBorder="1" applyAlignment="1">
      <alignment horizontal="right"/>
    </xf>
    <xf numFmtId="164" fontId="17" fillId="0" borderId="7" xfId="0" applyNumberFormat="1" applyFont="1" applyFill="1" applyBorder="1" applyAlignment="1">
      <alignment horizontal="right"/>
    </xf>
    <xf numFmtId="164" fontId="17" fillId="0" borderId="12" xfId="0" applyNumberFormat="1" applyFont="1" applyFill="1" applyBorder="1" applyAlignment="1">
      <alignment horizontal="right"/>
    </xf>
    <xf numFmtId="164" fontId="17" fillId="0" borderId="4" xfId="0" applyNumberFormat="1" applyFont="1" applyFill="1" applyBorder="1"/>
    <xf numFmtId="164" fontId="17" fillId="0" borderId="5" xfId="0" applyNumberFormat="1" applyFont="1" applyFill="1" applyBorder="1"/>
    <xf numFmtId="164" fontId="17" fillId="0" borderId="6" xfId="0" applyNumberFormat="1" applyFont="1" applyFill="1" applyBorder="1"/>
    <xf numFmtId="164" fontId="17" fillId="0" borderId="8" xfId="0" applyNumberFormat="1" applyFont="1" applyFill="1" applyBorder="1" applyAlignment="1">
      <alignment horizontal="right"/>
    </xf>
    <xf numFmtId="164" fontId="17" fillId="0" borderId="5" xfId="0" applyNumberFormat="1" applyFont="1" applyFill="1" applyBorder="1" applyAlignment="1">
      <alignment horizontal="right"/>
    </xf>
    <xf numFmtId="164" fontId="17" fillId="0" borderId="16" xfId="0" applyNumberFormat="1" applyFont="1" applyFill="1" applyBorder="1" applyAlignment="1">
      <alignment horizontal="right"/>
    </xf>
    <xf numFmtId="164" fontId="17" fillId="0" borderId="4" xfId="0" applyNumberFormat="1" applyFont="1" applyFill="1" applyBorder="1" applyAlignment="1">
      <alignment horizontal="right"/>
    </xf>
    <xf numFmtId="164" fontId="17" fillId="0" borderId="6" xfId="0" applyNumberFormat="1" applyFont="1" applyFill="1" applyBorder="1" applyAlignment="1">
      <alignment horizontal="right"/>
    </xf>
    <xf numFmtId="164" fontId="17" fillId="0" borderId="13" xfId="0" applyNumberFormat="1" applyFont="1" applyFill="1" applyBorder="1" applyAlignment="1">
      <alignment horizontal="right"/>
    </xf>
    <xf numFmtId="164" fontId="18" fillId="0" borderId="1" xfId="0" applyNumberFormat="1" applyFont="1" applyFill="1" applyBorder="1"/>
    <xf numFmtId="164" fontId="17" fillId="0" borderId="3" xfId="0" applyNumberFormat="1" applyFont="1" applyFill="1" applyBorder="1" applyAlignment="1">
      <alignment horizontal="right"/>
    </xf>
    <xf numFmtId="164" fontId="17" fillId="0" borderId="16" xfId="0" applyNumberFormat="1" applyFont="1" applyFill="1" applyBorder="1"/>
    <xf numFmtId="164" fontId="18" fillId="0" borderId="0" xfId="0" applyNumberFormat="1" applyFont="1" applyFill="1" applyBorder="1"/>
    <xf numFmtId="164" fontId="17" fillId="0" borderId="0" xfId="0" applyNumberFormat="1" applyFont="1" applyFill="1" applyAlignment="1">
      <alignment wrapText="1"/>
    </xf>
    <xf numFmtId="0" fontId="19" fillId="0" borderId="0" xfId="0" applyFont="1" applyAlignment="1">
      <alignment horizontal="left"/>
    </xf>
    <xf numFmtId="1" fontId="23" fillId="0" borderId="29" xfId="0" applyNumberFormat="1" applyFont="1" applyFill="1" applyBorder="1" applyAlignment="1">
      <alignment horizontal="center" vertical="top" wrapText="1"/>
    </xf>
    <xf numFmtId="1" fontId="23" fillId="0" borderId="9" xfId="0" applyNumberFormat="1" applyFont="1" applyFill="1" applyBorder="1" applyAlignment="1">
      <alignment horizontal="center" vertical="top" wrapText="1"/>
    </xf>
    <xf numFmtId="1" fontId="23" fillId="0" borderId="8" xfId="0" applyNumberFormat="1" applyFont="1" applyFill="1" applyBorder="1" applyAlignment="1">
      <alignment horizontal="center" vertical="top" wrapText="1"/>
    </xf>
    <xf numFmtId="0" fontId="19" fillId="0" borderId="0" xfId="0" applyFont="1" applyFill="1" applyBorder="1" applyAlignment="1">
      <alignment horizontal="left"/>
    </xf>
    <xf numFmtId="164" fontId="29" fillId="0" borderId="1" xfId="0" applyNumberFormat="1" applyFont="1" applyFill="1" applyBorder="1" applyAlignment="1">
      <alignment horizontal="center"/>
    </xf>
    <xf numFmtId="164" fontId="29" fillId="0" borderId="2" xfId="0" applyNumberFormat="1" applyFont="1" applyFill="1" applyBorder="1" applyAlignment="1">
      <alignment horizontal="center"/>
    </xf>
    <xf numFmtId="164" fontId="29" fillId="0" borderId="3" xfId="0" applyNumberFormat="1" applyFont="1" applyFill="1" applyBorder="1" applyAlignment="1">
      <alignment horizontal="center"/>
    </xf>
    <xf numFmtId="164" fontId="29" fillId="0" borderId="8" xfId="0" applyNumberFormat="1" applyFont="1" applyFill="1" applyBorder="1" applyAlignment="1">
      <alignment horizontal="center" wrapText="1"/>
    </xf>
    <xf numFmtId="164" fontId="29" fillId="0" borderId="5" xfId="0" applyNumberFormat="1" applyFont="1" applyFill="1" applyBorder="1" applyAlignment="1">
      <alignment horizontal="center" vertical="top" wrapText="1"/>
    </xf>
    <xf numFmtId="164" fontId="29" fillId="0" borderId="4" xfId="0" applyNumberFormat="1" applyFont="1" applyFill="1" applyBorder="1" applyAlignment="1">
      <alignment horizontal="center" vertical="top" wrapText="1"/>
    </xf>
    <xf numFmtId="164" fontId="29" fillId="0" borderId="6" xfId="0" applyNumberFormat="1" applyFont="1" applyFill="1" applyBorder="1" applyAlignment="1">
      <alignment horizontal="center" vertical="top" wrapText="1"/>
    </xf>
    <xf numFmtId="164" fontId="18" fillId="0" borderId="29" xfId="0" applyNumberFormat="1" applyFont="1" applyFill="1" applyBorder="1" applyAlignment="1">
      <alignment horizontal="center"/>
    </xf>
    <xf numFmtId="164" fontId="18" fillId="0" borderId="11" xfId="0" applyNumberFormat="1" applyFont="1" applyFill="1" applyBorder="1" applyAlignment="1">
      <alignment horizontal="center"/>
    </xf>
    <xf numFmtId="164" fontId="18" fillId="0" borderId="3" xfId="0" applyNumberFormat="1" applyFont="1" applyFill="1" applyBorder="1" applyAlignment="1">
      <alignment horizontal="center"/>
    </xf>
    <xf numFmtId="164" fontId="18" fillId="0" borderId="8" xfId="0" applyNumberFormat="1" applyFont="1" applyFill="1" applyBorder="1" applyAlignment="1">
      <alignment horizontal="center" wrapText="1"/>
    </xf>
    <xf numFmtId="164" fontId="18" fillId="0" borderId="5" xfId="0" applyNumberFormat="1" applyFont="1" applyFill="1" applyBorder="1" applyAlignment="1">
      <alignment horizontal="center" vertical="top" wrapText="1"/>
    </xf>
    <xf numFmtId="164" fontId="18" fillId="0" borderId="1" xfId="0" applyNumberFormat="1" applyFont="1" applyFill="1" applyBorder="1" applyAlignment="1">
      <alignment horizontal="center" vertical="top" wrapText="1"/>
    </xf>
    <xf numFmtId="164" fontId="18" fillId="0" borderId="6" xfId="0" applyNumberFormat="1" applyFont="1" applyFill="1" applyBorder="1" applyAlignment="1">
      <alignment horizontal="center" vertical="top" wrapText="1"/>
    </xf>
    <xf numFmtId="164" fontId="21" fillId="0" borderId="29" xfId="0" applyNumberFormat="1" applyFont="1" applyFill="1" applyBorder="1" applyAlignment="1">
      <alignment horizontal="center"/>
    </xf>
    <xf numFmtId="164" fontId="21" fillId="0" borderId="9" xfId="0" applyNumberFormat="1" applyFont="1" applyFill="1" applyBorder="1" applyAlignment="1">
      <alignment horizontal="center"/>
    </xf>
    <xf numFmtId="0" fontId="19" fillId="0" borderId="5" xfId="0" applyFont="1" applyFill="1" applyBorder="1" applyAlignment="1">
      <alignment wrapText="1"/>
    </xf>
    <xf numFmtId="164" fontId="19" fillId="0" borderId="8" xfId="0" applyNumberFormat="1" applyFont="1" applyFill="1" applyBorder="1" applyAlignment="1">
      <alignment wrapText="1"/>
    </xf>
    <xf numFmtId="0" fontId="21" fillId="0" borderId="11" xfId="0" applyFont="1" applyFill="1" applyBorder="1" applyAlignment="1">
      <alignment horizontal="left"/>
    </xf>
    <xf numFmtId="1" fontId="19" fillId="0" borderId="2" xfId="0" applyNumberFormat="1" applyFont="1" applyFill="1" applyBorder="1"/>
    <xf numFmtId="164" fontId="19" fillId="0" borderId="5" xfId="0" applyNumberFormat="1" applyFont="1" applyFill="1" applyBorder="1" applyAlignment="1">
      <alignment horizontal="left"/>
    </xf>
    <xf numFmtId="164" fontId="19" fillId="0" borderId="21" xfId="0" applyNumberFormat="1" applyFont="1" applyFill="1" applyBorder="1"/>
    <xf numFmtId="164" fontId="19" fillId="0" borderId="8" xfId="0" applyNumberFormat="1" applyFont="1" applyFill="1" applyBorder="1"/>
    <xf numFmtId="164" fontId="19" fillId="0" borderId="28" xfId="0" applyNumberFormat="1" applyFont="1" applyFill="1" applyBorder="1"/>
    <xf numFmtId="164" fontId="19" fillId="0" borderId="0" xfId="0" applyNumberFormat="1" applyFont="1" applyFill="1" applyBorder="1" applyAlignment="1">
      <alignment horizontal="left"/>
    </xf>
    <xf numFmtId="164" fontId="19" fillId="0" borderId="34" xfId="0" applyNumberFormat="1" applyFont="1" applyFill="1" applyBorder="1" applyAlignment="1">
      <alignment horizontal="left"/>
    </xf>
    <xf numFmtId="164" fontId="19" fillId="0" borderId="35" xfId="0" applyNumberFormat="1" applyFont="1" applyFill="1" applyBorder="1"/>
    <xf numFmtId="164" fontId="19" fillId="0" borderId="34" xfId="0" applyNumberFormat="1" applyFont="1" applyFill="1" applyBorder="1"/>
    <xf numFmtId="164" fontId="19" fillId="0" borderId="36" xfId="0" applyNumberFormat="1" applyFont="1" applyFill="1" applyBorder="1"/>
    <xf numFmtId="164" fontId="19" fillId="0" borderId="37" xfId="0" applyNumberFormat="1" applyFont="1" applyFill="1" applyBorder="1"/>
    <xf numFmtId="164" fontId="19" fillId="0" borderId="38" xfId="0" applyNumberFormat="1" applyFont="1" applyFill="1" applyBorder="1"/>
    <xf numFmtId="164" fontId="19" fillId="0" borderId="39" xfId="0" applyNumberFormat="1" applyFont="1" applyFill="1" applyBorder="1"/>
    <xf numFmtId="164" fontId="19" fillId="0" borderId="16" xfId="0" applyNumberFormat="1" applyFont="1" applyFill="1" applyBorder="1" applyAlignment="1">
      <alignment horizontal="left"/>
    </xf>
    <xf numFmtId="164" fontId="19" fillId="0" borderId="29" xfId="0" applyNumberFormat="1" applyFont="1" applyFill="1" applyBorder="1"/>
    <xf numFmtId="164" fontId="19" fillId="0" borderId="1" xfId="0" applyNumberFormat="1" applyFont="1" applyFill="1" applyBorder="1" applyAlignment="1">
      <alignment horizontal="left"/>
    </xf>
    <xf numFmtId="0" fontId="21" fillId="0" borderId="17" xfId="0" applyFont="1" applyFill="1" applyBorder="1" applyAlignment="1">
      <alignment horizontal="left"/>
    </xf>
    <xf numFmtId="1" fontId="19" fillId="0" borderId="19" xfId="0" applyNumberFormat="1" applyFont="1" applyFill="1" applyBorder="1"/>
    <xf numFmtId="164" fontId="19" fillId="0" borderId="11" xfId="0" applyNumberFormat="1" applyFont="1" applyFill="1" applyBorder="1"/>
    <xf numFmtId="164" fontId="19" fillId="0" borderId="30" xfId="0" applyNumberFormat="1" applyFont="1" applyFill="1" applyBorder="1"/>
    <xf numFmtId="164" fontId="24" fillId="0" borderId="0" xfId="0" applyNumberFormat="1" applyFont="1" applyFill="1" applyBorder="1" applyAlignment="1">
      <alignment horizontal="left"/>
    </xf>
    <xf numFmtId="164" fontId="29" fillId="0" borderId="29" xfId="0" applyNumberFormat="1" applyFont="1" applyFill="1" applyBorder="1" applyAlignment="1">
      <alignment horizontal="center"/>
    </xf>
    <xf numFmtId="164" fontId="29" fillId="0" borderId="11" xfId="0" applyNumberFormat="1" applyFont="1" applyFill="1" applyBorder="1" applyAlignment="1">
      <alignment horizontal="center"/>
    </xf>
    <xf numFmtId="164" fontId="29" fillId="0" borderId="5" xfId="0" applyNumberFormat="1" applyFont="1" applyFill="1" applyBorder="1" applyAlignment="1">
      <alignment horizontal="center" wrapText="1"/>
    </xf>
    <xf numFmtId="0" fontId="19" fillId="0" borderId="18" xfId="0" applyFont="1" applyFill="1" applyBorder="1"/>
    <xf numFmtId="0" fontId="19" fillId="0" borderId="14" xfId="0" applyFont="1" applyFill="1" applyBorder="1"/>
    <xf numFmtId="0" fontId="19" fillId="0" borderId="15" xfId="0" applyFont="1" applyFill="1" applyBorder="1" applyAlignment="1">
      <alignment wrapText="1"/>
    </xf>
    <xf numFmtId="0" fontId="19" fillId="0" borderId="15" xfId="0" applyFont="1" applyFill="1" applyBorder="1"/>
    <xf numFmtId="0" fontId="10" fillId="0" borderId="24" xfId="0" applyFont="1" applyBorder="1" applyAlignment="1">
      <alignment horizontal="center" vertical="top" wrapText="1"/>
    </xf>
    <xf numFmtId="0" fontId="10" fillId="0" borderId="24" xfId="0" applyFont="1" applyFill="1" applyBorder="1" applyAlignment="1">
      <alignment horizontal="center" vertical="top" wrapText="1"/>
    </xf>
    <xf numFmtId="0" fontId="21" fillId="0" borderId="24" xfId="0" applyFont="1" applyBorder="1"/>
    <xf numFmtId="0" fontId="19" fillId="0" borderId="24" xfId="0" applyFont="1" applyBorder="1" applyAlignment="1">
      <alignment vertical="top" wrapText="1"/>
    </xf>
    <xf numFmtId="0" fontId="19" fillId="2" borderId="24" xfId="0" applyFont="1" applyFill="1" applyBorder="1" applyAlignment="1">
      <alignment vertical="top" wrapText="1"/>
    </xf>
    <xf numFmtId="0" fontId="19" fillId="0" borderId="0" xfId="0" applyFont="1" applyAlignment="1">
      <alignment horizontal="right"/>
    </xf>
    <xf numFmtId="164" fontId="19" fillId="0" borderId="0" xfId="0" applyNumberFormat="1" applyFont="1"/>
    <xf numFmtId="164" fontId="19" fillId="0" borderId="21" xfId="0" applyNumberFormat="1" applyFont="1" applyFill="1" applyBorder="1" applyAlignment="1">
      <alignment horizontal="right"/>
    </xf>
    <xf numFmtId="0" fontId="21" fillId="0" borderId="17" xfId="0" applyFont="1" applyFill="1" applyBorder="1"/>
    <xf numFmtId="0" fontId="19" fillId="0" borderId="11" xfId="0" applyFont="1" applyBorder="1"/>
    <xf numFmtId="0" fontId="19" fillId="0" borderId="19" xfId="0" applyFont="1" applyBorder="1"/>
    <xf numFmtId="164" fontId="30" fillId="0" borderId="2" xfId="0" applyNumberFormat="1" applyFont="1" applyBorder="1" applyAlignment="1">
      <alignment vertical="top" wrapText="1"/>
    </xf>
    <xf numFmtId="164" fontId="30" fillId="0" borderId="4" xfId="0" applyNumberFormat="1" applyFont="1" applyBorder="1" applyAlignment="1">
      <alignment vertical="top" wrapText="1"/>
    </xf>
    <xf numFmtId="164" fontId="30" fillId="0" borderId="1" xfId="0" applyNumberFormat="1" applyFont="1" applyBorder="1" applyAlignment="1">
      <alignment vertical="top" wrapText="1"/>
    </xf>
    <xf numFmtId="164" fontId="30" fillId="0" borderId="7" xfId="0" applyNumberFormat="1" applyFont="1" applyBorder="1" applyAlignment="1">
      <alignment vertical="top" wrapText="1"/>
    </xf>
    <xf numFmtId="164" fontId="30" fillId="0" borderId="5" xfId="0" applyNumberFormat="1" applyFont="1" applyBorder="1" applyAlignment="1">
      <alignment vertical="top" wrapText="1"/>
    </xf>
    <xf numFmtId="164" fontId="30" fillId="0" borderId="6" xfId="0" applyNumberFormat="1" applyFont="1" applyBorder="1" applyAlignment="1">
      <alignment vertical="top" wrapText="1"/>
    </xf>
    <xf numFmtId="0" fontId="19" fillId="0" borderId="11" xfId="0" applyFont="1" applyFill="1" applyBorder="1" applyAlignment="1">
      <alignment horizontal="left"/>
    </xf>
    <xf numFmtId="164" fontId="30" fillId="0" borderId="19" xfId="0" applyNumberFormat="1" applyFont="1" applyFill="1" applyBorder="1" applyAlignment="1">
      <alignment vertical="top" wrapText="1"/>
    </xf>
    <xf numFmtId="164" fontId="30" fillId="0" borderId="11" xfId="0" applyNumberFormat="1" applyFont="1" applyFill="1" applyBorder="1" applyAlignment="1">
      <alignment vertical="top" wrapText="1"/>
    </xf>
    <xf numFmtId="164" fontId="30" fillId="0" borderId="20" xfId="0" applyNumberFormat="1" applyFont="1" applyFill="1" applyBorder="1" applyAlignment="1">
      <alignment vertical="top" wrapText="1"/>
    </xf>
    <xf numFmtId="164" fontId="19" fillId="0" borderId="29" xfId="0" applyNumberFormat="1" applyFont="1" applyFill="1" applyBorder="1" applyAlignment="1">
      <alignment horizontal="right"/>
    </xf>
    <xf numFmtId="164" fontId="30" fillId="0" borderId="2" xfId="0" applyNumberFormat="1" applyFont="1" applyFill="1" applyBorder="1" applyAlignment="1">
      <alignment vertical="top" wrapText="1"/>
    </xf>
    <xf numFmtId="164" fontId="30" fillId="0" borderId="1" xfId="0" applyNumberFormat="1" applyFont="1" applyFill="1" applyBorder="1" applyAlignment="1">
      <alignment vertical="top" wrapText="1"/>
    </xf>
    <xf numFmtId="164" fontId="30" fillId="0" borderId="7" xfId="0" applyNumberFormat="1" applyFont="1" applyFill="1" applyBorder="1" applyAlignment="1">
      <alignment vertical="top" wrapText="1"/>
    </xf>
    <xf numFmtId="164" fontId="30" fillId="0" borderId="4" xfId="0" applyNumberFormat="1" applyFont="1" applyFill="1" applyBorder="1" applyAlignment="1">
      <alignment vertical="top" wrapText="1"/>
    </xf>
    <xf numFmtId="164" fontId="30" fillId="0" borderId="5" xfId="0" applyNumberFormat="1" applyFont="1" applyFill="1" applyBorder="1" applyAlignment="1">
      <alignment vertical="top" wrapText="1"/>
    </xf>
    <xf numFmtId="164" fontId="30" fillId="0" borderId="6" xfId="0" applyNumberFormat="1" applyFont="1" applyFill="1" applyBorder="1" applyAlignment="1">
      <alignment vertical="top" wrapText="1"/>
    </xf>
    <xf numFmtId="164" fontId="30" fillId="0" borderId="0" xfId="0" applyNumberFormat="1" applyFont="1" applyBorder="1" applyAlignment="1">
      <alignment vertical="top" wrapText="1"/>
    </xf>
    <xf numFmtId="164" fontId="30" fillId="0" borderId="16" xfId="0" applyNumberFormat="1" applyFont="1" applyBorder="1" applyAlignment="1">
      <alignment vertical="top" wrapText="1"/>
    </xf>
    <xf numFmtId="164" fontId="21" fillId="0" borderId="10" xfId="0" applyNumberFormat="1" applyFont="1" applyFill="1" applyBorder="1" applyAlignment="1">
      <alignment vertical="center"/>
    </xf>
    <xf numFmtId="164" fontId="19" fillId="0" borderId="27" xfId="0" applyNumberFormat="1" applyFont="1" applyFill="1" applyBorder="1" applyAlignment="1">
      <alignment vertical="center"/>
    </xf>
    <xf numFmtId="164" fontId="19" fillId="0" borderId="10" xfId="0" applyNumberFormat="1" applyFont="1" applyFill="1" applyBorder="1" applyAlignment="1">
      <alignment vertical="center"/>
    </xf>
    <xf numFmtId="164" fontId="19" fillId="0" borderId="26" xfId="0" applyNumberFormat="1" applyFont="1" applyFill="1" applyBorder="1" applyAlignment="1">
      <alignment vertical="center"/>
    </xf>
    <xf numFmtId="164" fontId="29" fillId="0" borderId="4" xfId="0" applyNumberFormat="1" applyFont="1" applyFill="1" applyBorder="1" applyAlignment="1">
      <alignment horizontal="center" wrapText="1"/>
    </xf>
    <xf numFmtId="0" fontId="21" fillId="0" borderId="24" xfId="0" applyFont="1" applyBorder="1" applyAlignment="1">
      <alignment horizontal="center" vertical="center" wrapText="1"/>
    </xf>
    <xf numFmtId="0" fontId="21" fillId="0" borderId="24" xfId="0" applyFont="1" applyBorder="1" applyAlignment="1">
      <alignment horizontal="left"/>
    </xf>
    <xf numFmtId="164" fontId="19" fillId="0" borderId="24" xfId="0" applyNumberFormat="1" applyFont="1" applyBorder="1" applyAlignment="1">
      <alignment horizontal="center"/>
    </xf>
    <xf numFmtId="0" fontId="19" fillId="0" borderId="24" xfId="0" applyFont="1" applyBorder="1"/>
    <xf numFmtId="164" fontId="19" fillId="0" borderId="19" xfId="0" applyNumberFormat="1" applyFont="1" applyFill="1" applyBorder="1" applyAlignment="1">
      <alignment horizontal="right"/>
    </xf>
    <xf numFmtId="1" fontId="19" fillId="0" borderId="0" xfId="0" applyNumberFormat="1" applyFont="1" applyFill="1"/>
    <xf numFmtId="164" fontId="21" fillId="0" borderId="19" xfId="0" applyNumberFormat="1" applyFont="1" applyFill="1" applyBorder="1" applyAlignment="1">
      <alignment horizontal="right"/>
    </xf>
    <xf numFmtId="164" fontId="21" fillId="0" borderId="0" xfId="0" applyNumberFormat="1" applyFont="1" applyFill="1" applyBorder="1" applyAlignment="1">
      <alignment horizontal="right"/>
    </xf>
    <xf numFmtId="164" fontId="22" fillId="0" borderId="2" xfId="0" applyNumberFormat="1" applyFont="1" applyFill="1" applyBorder="1" applyAlignment="1">
      <alignment horizontal="right"/>
    </xf>
    <xf numFmtId="164" fontId="22" fillId="0" borderId="3" xfId="0" applyNumberFormat="1" applyFont="1" applyFill="1" applyBorder="1" applyAlignment="1">
      <alignment horizontal="right"/>
    </xf>
    <xf numFmtId="164" fontId="22" fillId="0" borderId="9" xfId="0" applyNumberFormat="1" applyFont="1" applyFill="1" applyBorder="1" applyAlignment="1">
      <alignment horizontal="right"/>
    </xf>
    <xf numFmtId="164" fontId="22" fillId="0" borderId="1" xfId="0" applyNumberFormat="1" applyFont="1" applyFill="1" applyBorder="1" applyAlignment="1">
      <alignment horizontal="right"/>
    </xf>
    <xf numFmtId="164" fontId="22" fillId="0" borderId="7" xfId="0" applyNumberFormat="1" applyFont="1" applyFill="1" applyBorder="1" applyAlignment="1">
      <alignment horizontal="right"/>
    </xf>
    <xf numFmtId="164" fontId="21" fillId="0" borderId="2" xfId="0" applyNumberFormat="1" applyFont="1" applyFill="1" applyBorder="1" applyAlignment="1">
      <alignment horizontal="right"/>
    </xf>
    <xf numFmtId="164" fontId="19" fillId="0" borderId="20" xfId="0" applyNumberFormat="1" applyFont="1" applyFill="1" applyBorder="1" applyAlignment="1">
      <alignment horizontal="right"/>
    </xf>
    <xf numFmtId="0" fontId="19" fillId="0" borderId="2" xfId="0" applyFont="1" applyFill="1" applyBorder="1" applyAlignment="1">
      <alignment horizontal="right" vertical="top" wrapText="1"/>
    </xf>
    <xf numFmtId="0" fontId="19" fillId="0" borderId="3" xfId="0" applyFont="1" applyFill="1" applyBorder="1" applyAlignment="1">
      <alignment horizontal="right" vertical="top" wrapText="1"/>
    </xf>
    <xf numFmtId="0" fontId="19" fillId="0" borderId="9" xfId="0" applyFont="1" applyFill="1" applyBorder="1" applyAlignment="1">
      <alignment horizontal="right" vertical="top" wrapText="1"/>
    </xf>
    <xf numFmtId="0" fontId="19" fillId="0" borderId="22" xfId="0" applyFont="1" applyFill="1" applyBorder="1" applyAlignment="1">
      <alignment horizontal="right" vertical="top" wrapText="1"/>
    </xf>
    <xf numFmtId="0" fontId="19" fillId="0" borderId="23" xfId="0" applyFont="1" applyFill="1" applyBorder="1" applyAlignment="1">
      <alignment horizontal="right" vertical="top" wrapText="1"/>
    </xf>
    <xf numFmtId="0" fontId="19" fillId="0" borderId="7" xfId="0" applyFont="1" applyFill="1" applyBorder="1" applyAlignment="1">
      <alignment horizontal="right"/>
    </xf>
    <xf numFmtId="0" fontId="19" fillId="0" borderId="1" xfId="0" applyFont="1" applyFill="1" applyBorder="1" applyAlignment="1">
      <alignment horizontal="right" vertical="top" wrapText="1"/>
    </xf>
    <xf numFmtId="0" fontId="19" fillId="0" borderId="7" xfId="0" applyFont="1" applyFill="1" applyBorder="1" applyAlignment="1">
      <alignment horizontal="right" vertical="top" wrapText="1"/>
    </xf>
    <xf numFmtId="0" fontId="19" fillId="0" borderId="9" xfId="0" applyFont="1" applyFill="1" applyBorder="1" applyAlignment="1">
      <alignment horizontal="right"/>
    </xf>
    <xf numFmtId="164" fontId="19" fillId="0" borderId="30" xfId="0" applyNumberFormat="1" applyFont="1" applyFill="1" applyBorder="1" applyAlignment="1">
      <alignment horizontal="right"/>
    </xf>
    <xf numFmtId="164" fontId="19" fillId="0" borderId="11" xfId="0" applyNumberFormat="1" applyFont="1" applyFill="1" applyBorder="1" applyAlignment="1">
      <alignment horizontal="right"/>
    </xf>
    <xf numFmtId="164" fontId="19" fillId="0" borderId="0" xfId="0" applyNumberFormat="1" applyFont="1" applyBorder="1"/>
    <xf numFmtId="164" fontId="17" fillId="0" borderId="0" xfId="0" applyNumberFormat="1" applyFont="1"/>
    <xf numFmtId="0" fontId="22" fillId="0" borderId="0" xfId="0" applyFont="1" applyAlignment="1">
      <alignment horizontal="left"/>
    </xf>
    <xf numFmtId="0" fontId="21" fillId="0" borderId="4" xfId="0" applyFont="1" applyBorder="1" applyAlignment="1">
      <alignment horizontal="center" wrapText="1"/>
    </xf>
    <xf numFmtId="0" fontId="19" fillId="0" borderId="24" xfId="0" applyFont="1" applyBorder="1" applyAlignment="1">
      <alignment horizontal="center"/>
    </xf>
    <xf numFmtId="0" fontId="22" fillId="0" borderId="17" xfId="0" applyFont="1" applyFill="1" applyBorder="1"/>
    <xf numFmtId="164" fontId="22" fillId="0" borderId="19" xfId="0" applyNumberFormat="1" applyFont="1" applyFill="1" applyBorder="1" applyAlignment="1">
      <alignment horizontal="right"/>
    </xf>
    <xf numFmtId="164" fontId="22" fillId="0" borderId="30" xfId="0" applyNumberFormat="1" applyFont="1" applyFill="1" applyBorder="1" applyAlignment="1">
      <alignment horizontal="right"/>
    </xf>
    <xf numFmtId="164" fontId="22" fillId="0" borderId="29" xfId="0" applyNumberFormat="1" applyFont="1" applyFill="1" applyBorder="1" applyAlignment="1">
      <alignment horizontal="right"/>
    </xf>
    <xf numFmtId="164" fontId="22" fillId="0" borderId="11" xfId="0" applyNumberFormat="1" applyFont="1" applyFill="1" applyBorder="1" applyAlignment="1">
      <alignment horizontal="right"/>
    </xf>
    <xf numFmtId="164" fontId="22" fillId="0" borderId="20" xfId="0" applyNumberFormat="1" applyFont="1" applyFill="1" applyBorder="1" applyAlignment="1">
      <alignment horizontal="right"/>
    </xf>
    <xf numFmtId="164" fontId="19" fillId="2" borderId="2" xfId="0" applyNumberFormat="1" applyFont="1" applyFill="1" applyBorder="1" applyAlignment="1">
      <alignment horizontal="right" vertical="top" wrapText="1"/>
    </xf>
    <xf numFmtId="164" fontId="19" fillId="2" borderId="3" xfId="0" applyNumberFormat="1" applyFont="1" applyFill="1" applyBorder="1" applyAlignment="1">
      <alignment horizontal="right" vertical="top" wrapText="1"/>
    </xf>
    <xf numFmtId="164" fontId="19" fillId="2" borderId="9" xfId="0" applyNumberFormat="1" applyFont="1" applyFill="1" applyBorder="1" applyAlignment="1">
      <alignment horizontal="right"/>
    </xf>
    <xf numFmtId="164" fontId="19" fillId="2" borderId="2" xfId="0" applyNumberFormat="1" applyFont="1" applyFill="1" applyBorder="1" applyAlignment="1">
      <alignment horizontal="right"/>
    </xf>
    <xf numFmtId="164" fontId="19" fillId="2" borderId="1" xfId="0" applyNumberFormat="1" applyFont="1" applyFill="1" applyBorder="1" applyAlignment="1">
      <alignment horizontal="right"/>
    </xf>
    <xf numFmtId="164" fontId="19" fillId="2" borderId="7" xfId="0" applyNumberFormat="1" applyFont="1" applyFill="1" applyBorder="1" applyAlignment="1">
      <alignment horizontal="right"/>
    </xf>
    <xf numFmtId="0" fontId="22" fillId="0" borderId="11" xfId="0" applyFont="1" applyFill="1" applyBorder="1"/>
    <xf numFmtId="164" fontId="25" fillId="0" borderId="0" xfId="0" applyNumberFormat="1" applyFont="1" applyFill="1" applyAlignment="1">
      <alignment horizontal="right"/>
    </xf>
    <xf numFmtId="0" fontId="19" fillId="0" borderId="0" xfId="2" applyFont="1"/>
    <xf numFmtId="164" fontId="19" fillId="0" borderId="0" xfId="2" applyNumberFormat="1" applyFont="1"/>
    <xf numFmtId="0" fontId="19" fillId="0" borderId="0" xfId="2" applyFont="1" applyFill="1"/>
    <xf numFmtId="164" fontId="19" fillId="0" borderId="0" xfId="2" applyNumberFormat="1" applyFont="1" applyFill="1"/>
    <xf numFmtId="0" fontId="21" fillId="0" borderId="0" xfId="2" applyFont="1" applyFill="1" applyBorder="1"/>
    <xf numFmtId="0" fontId="19" fillId="0" borderId="1" xfId="2" applyFont="1" applyFill="1" applyBorder="1"/>
    <xf numFmtId="1" fontId="29" fillId="0" borderId="19" xfId="2" applyNumberFormat="1" applyFont="1" applyFill="1" applyBorder="1" applyAlignment="1">
      <alignment horizontal="center"/>
    </xf>
    <xf numFmtId="0" fontId="19" fillId="0" borderId="0" xfId="2" applyFont="1" applyFill="1" applyBorder="1"/>
    <xf numFmtId="0" fontId="21" fillId="0" borderId="41" xfId="2" applyFont="1" applyFill="1" applyBorder="1"/>
    <xf numFmtId="0" fontId="19" fillId="0" borderId="42" xfId="2" applyFont="1" applyFill="1" applyBorder="1"/>
    <xf numFmtId="164" fontId="19" fillId="0" borderId="43" xfId="2" applyNumberFormat="1" applyFont="1" applyFill="1" applyBorder="1" applyAlignment="1">
      <alignment horizontal="center"/>
    </xf>
    <xf numFmtId="164" fontId="19" fillId="0" borderId="44" xfId="2" applyNumberFormat="1" applyFont="1" applyFill="1" applyBorder="1" applyAlignment="1">
      <alignment horizontal="center"/>
    </xf>
    <xf numFmtId="164" fontId="19" fillId="0" borderId="2" xfId="2" applyNumberFormat="1" applyFont="1" applyFill="1" applyBorder="1" applyAlignment="1">
      <alignment horizontal="center"/>
    </xf>
    <xf numFmtId="164" fontId="19" fillId="0" borderId="3" xfId="2" applyNumberFormat="1" applyFont="1" applyFill="1" applyBorder="1" applyAlignment="1">
      <alignment horizontal="center"/>
    </xf>
    <xf numFmtId="164" fontId="19" fillId="0" borderId="19" xfId="2" applyNumberFormat="1" applyFont="1" applyFill="1" applyBorder="1" applyAlignment="1">
      <alignment horizontal="center"/>
    </xf>
    <xf numFmtId="164" fontId="19" fillId="0" borderId="30" xfId="2" applyNumberFormat="1" applyFont="1" applyFill="1" applyBorder="1" applyAlignment="1">
      <alignment horizontal="center"/>
    </xf>
    <xf numFmtId="0" fontId="22" fillId="0" borderId="1" xfId="2" applyFont="1" applyFill="1" applyBorder="1" applyAlignment="1">
      <alignment wrapText="1"/>
    </xf>
    <xf numFmtId="0" fontId="22" fillId="0" borderId="5" xfId="2" applyFont="1" applyFill="1" applyBorder="1" applyAlignment="1">
      <alignment wrapText="1"/>
    </xf>
    <xf numFmtId="164" fontId="19" fillId="0" borderId="21" xfId="2" applyNumberFormat="1" applyFont="1" applyFill="1" applyBorder="1" applyAlignment="1">
      <alignment horizontal="center"/>
    </xf>
    <xf numFmtId="164" fontId="19" fillId="0" borderId="50" xfId="2" applyNumberFormat="1" applyFont="1" applyFill="1" applyBorder="1" applyAlignment="1">
      <alignment horizontal="center"/>
    </xf>
    <xf numFmtId="164" fontId="19" fillId="0" borderId="51" xfId="2" applyNumberFormat="1" applyFont="1" applyFill="1" applyBorder="1" applyAlignment="1">
      <alignment horizontal="center"/>
    </xf>
    <xf numFmtId="0" fontId="18" fillId="0" borderId="0" xfId="2" applyFont="1" applyFill="1" applyAlignment="1">
      <alignment horizontal="center" wrapText="1"/>
    </xf>
    <xf numFmtId="164" fontId="19" fillId="0" borderId="0" xfId="2" applyNumberFormat="1" applyFont="1" applyFill="1" applyAlignment="1">
      <alignment horizontal="right"/>
    </xf>
    <xf numFmtId="0" fontId="21" fillId="0" borderId="0" xfId="2" applyFont="1" applyFill="1" applyBorder="1" applyAlignment="1">
      <alignment vertical="top"/>
    </xf>
    <xf numFmtId="164" fontId="22" fillId="0" borderId="2" xfId="2" applyNumberFormat="1" applyFont="1" applyFill="1" applyBorder="1" applyAlignment="1">
      <alignment horizontal="center" vertical="center"/>
    </xf>
    <xf numFmtId="164" fontId="22" fillId="0" borderId="4" xfId="2" applyNumberFormat="1" applyFont="1" applyFill="1" applyBorder="1" applyAlignment="1">
      <alignment horizontal="center" vertical="center"/>
    </xf>
    <xf numFmtId="164" fontId="22" fillId="0" borderId="3" xfId="2" applyNumberFormat="1" applyFont="1" applyFill="1" applyBorder="1" applyAlignment="1">
      <alignment horizontal="center" vertical="center"/>
    </xf>
    <xf numFmtId="164" fontId="22" fillId="0" borderId="21" xfId="2" applyNumberFormat="1" applyFont="1" applyFill="1" applyBorder="1" applyAlignment="1">
      <alignment horizontal="center" vertical="center"/>
    </xf>
    <xf numFmtId="164" fontId="19" fillId="0" borderId="19" xfId="2" applyNumberFormat="1" applyFont="1" applyFill="1" applyBorder="1" applyAlignment="1">
      <alignment horizontal="center" vertical="center"/>
    </xf>
    <xf numFmtId="164" fontId="19" fillId="0" borderId="30" xfId="2" applyNumberFormat="1" applyFont="1" applyFill="1" applyBorder="1" applyAlignment="1">
      <alignment horizontal="center" vertical="center"/>
    </xf>
    <xf numFmtId="0" fontId="21" fillId="0" borderId="16" xfId="2" applyFont="1" applyFill="1" applyBorder="1" applyAlignment="1">
      <alignment vertical="top"/>
    </xf>
    <xf numFmtId="0" fontId="19" fillId="0" borderId="17" xfId="0" applyFont="1" applyFill="1" applyBorder="1" applyAlignment="1">
      <alignment wrapText="1"/>
    </xf>
    <xf numFmtId="164" fontId="21" fillId="0" borderId="11" xfId="0" applyNumberFormat="1" applyFont="1" applyFill="1" applyBorder="1" applyAlignment="1">
      <alignment horizontal="center"/>
    </xf>
    <xf numFmtId="0" fontId="19" fillId="0" borderId="16" xfId="0" applyFont="1" applyFill="1" applyBorder="1" applyAlignment="1">
      <alignment wrapText="1"/>
    </xf>
    <xf numFmtId="164" fontId="19" fillId="0" borderId="5" xfId="0" applyNumberFormat="1" applyFont="1" applyFill="1" applyBorder="1" applyAlignment="1">
      <alignment wrapText="1"/>
    </xf>
    <xf numFmtId="0" fontId="21" fillId="0" borderId="0" xfId="0" applyFont="1" applyFill="1" applyBorder="1" applyAlignment="1">
      <alignment horizontal="left" wrapText="1"/>
    </xf>
    <xf numFmtId="0" fontId="21" fillId="0" borderId="19" xfId="0" applyFont="1" applyFill="1" applyBorder="1" applyAlignment="1">
      <alignment horizontal="left"/>
    </xf>
    <xf numFmtId="0" fontId="21" fillId="0" borderId="18" xfId="0" applyFont="1" applyFill="1" applyBorder="1" applyAlignment="1">
      <alignment horizontal="left"/>
    </xf>
    <xf numFmtId="164" fontId="23" fillId="0" borderId="29" xfId="0" applyNumberFormat="1" applyFont="1" applyFill="1" applyBorder="1" applyAlignment="1">
      <alignment horizontal="right" vertical="top" wrapText="1"/>
    </xf>
    <xf numFmtId="0" fontId="19" fillId="0" borderId="0" xfId="0" applyFont="1" applyFill="1" applyBorder="1" applyAlignment="1">
      <alignment horizontal="left" wrapText="1"/>
    </xf>
    <xf numFmtId="164" fontId="30" fillId="0" borderId="2" xfId="0" applyNumberFormat="1" applyFont="1" applyBorder="1" applyAlignment="1">
      <alignment horizontal="center" vertical="top" wrapText="1"/>
    </xf>
    <xf numFmtId="164" fontId="30" fillId="0" borderId="14" xfId="0" applyNumberFormat="1" applyFont="1" applyBorder="1" applyAlignment="1">
      <alignment horizontal="center" vertical="top" wrapText="1"/>
    </xf>
    <xf numFmtId="164" fontId="19" fillId="0" borderId="9" xfId="0" applyNumberFormat="1" applyFont="1" applyFill="1" applyBorder="1" applyAlignment="1">
      <alignment horizontal="center" vertical="top" wrapText="1"/>
    </xf>
    <xf numFmtId="0" fontId="19" fillId="0" borderId="16" xfId="0" applyFont="1" applyFill="1" applyBorder="1" applyAlignment="1">
      <alignment horizontal="left" wrapText="1"/>
    </xf>
    <xf numFmtId="164" fontId="30" fillId="0" borderId="4" xfId="0" applyNumberFormat="1" applyFont="1" applyBorder="1" applyAlignment="1">
      <alignment horizontal="center" vertical="top" wrapText="1"/>
    </xf>
    <xf numFmtId="164" fontId="30" fillId="0" borderId="21" xfId="0" applyNumberFormat="1" applyFont="1" applyBorder="1" applyAlignment="1">
      <alignment horizontal="center" vertical="top" wrapText="1"/>
    </xf>
    <xf numFmtId="164" fontId="19" fillId="0" borderId="5" xfId="0" applyNumberFormat="1" applyFont="1" applyFill="1" applyBorder="1" applyAlignment="1">
      <alignment horizontal="center" vertical="top" wrapText="1"/>
    </xf>
    <xf numFmtId="0" fontId="21" fillId="0" borderId="0" xfId="0" applyFont="1" applyFill="1" applyBorder="1" applyAlignment="1">
      <alignment vertical="center" wrapText="1"/>
    </xf>
    <xf numFmtId="164" fontId="21" fillId="0" borderId="19" xfId="0" applyNumberFormat="1"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164" fontId="21" fillId="0" borderId="3" xfId="0" applyNumberFormat="1" applyFont="1" applyFill="1" applyBorder="1" applyAlignment="1">
      <alignment horizontal="center" vertical="center" wrapText="1"/>
    </xf>
    <xf numFmtId="164" fontId="19" fillId="2" borderId="1" xfId="0" applyNumberFormat="1" applyFont="1" applyFill="1" applyBorder="1" applyAlignment="1">
      <alignment horizontal="center"/>
    </xf>
    <xf numFmtId="164" fontId="30" fillId="0" borderId="3" xfId="0" applyNumberFormat="1" applyFont="1" applyBorder="1" applyAlignment="1">
      <alignment horizontal="center" vertical="top" wrapText="1"/>
    </xf>
    <xf numFmtId="164" fontId="23" fillId="2" borderId="1" xfId="0" applyNumberFormat="1" applyFont="1" applyFill="1" applyBorder="1" applyAlignment="1">
      <alignment horizontal="center" vertical="top" wrapText="1"/>
    </xf>
    <xf numFmtId="164" fontId="23" fillId="2" borderId="5" xfId="0" applyNumberFormat="1" applyFont="1" applyFill="1" applyBorder="1" applyAlignment="1">
      <alignment horizontal="center" vertical="top" wrapText="1"/>
    </xf>
    <xf numFmtId="0" fontId="21" fillId="2" borderId="0" xfId="0" applyFont="1" applyFill="1" applyBorder="1" applyAlignment="1">
      <alignment horizontal="left" vertical="center" wrapText="1"/>
    </xf>
    <xf numFmtId="164" fontId="21" fillId="2" borderId="19" xfId="0" applyNumberFormat="1" applyFont="1" applyFill="1" applyBorder="1" applyAlignment="1">
      <alignment horizontal="center" vertical="center" wrapText="1"/>
    </xf>
    <xf numFmtId="164" fontId="21" fillId="2" borderId="30" xfId="0" applyNumberFormat="1" applyFont="1" applyFill="1" applyBorder="1" applyAlignment="1">
      <alignment horizontal="center" vertical="center" wrapText="1"/>
    </xf>
    <xf numFmtId="164" fontId="23" fillId="2" borderId="11" xfId="0" applyNumberFormat="1" applyFont="1" applyFill="1" applyBorder="1" applyAlignment="1">
      <alignment horizontal="center" vertical="top" wrapText="1"/>
    </xf>
    <xf numFmtId="0" fontId="19" fillId="2" borderId="0" xfId="0" applyFont="1" applyFill="1" applyBorder="1" applyAlignment="1">
      <alignment horizontal="left" wrapText="1"/>
    </xf>
    <xf numFmtId="0" fontId="19" fillId="2" borderId="16" xfId="0" applyFont="1" applyFill="1" applyBorder="1" applyAlignment="1">
      <alignment horizontal="left" wrapText="1"/>
    </xf>
    <xf numFmtId="0" fontId="17" fillId="0" borderId="0" xfId="0" applyFont="1" applyFill="1" applyBorder="1" applyAlignment="1">
      <alignment horizontal="left"/>
    </xf>
    <xf numFmtId="0" fontId="33" fillId="0" borderId="0" xfId="0" applyFont="1"/>
    <xf numFmtId="164" fontId="21" fillId="0" borderId="1" xfId="0" applyNumberFormat="1" applyFont="1" applyFill="1" applyBorder="1" applyAlignment="1">
      <alignment horizontal="center" vertical="top"/>
    </xf>
    <xf numFmtId="0" fontId="30" fillId="0" borderId="0" xfId="2" applyFont="1" applyAlignment="1">
      <alignment vertical="top" wrapText="1"/>
    </xf>
    <xf numFmtId="0" fontId="1" fillId="0" borderId="0" xfId="1" applyFont="1"/>
    <xf numFmtId="0" fontId="34" fillId="0" borderId="24" xfId="2" applyFont="1" applyBorder="1" applyAlignment="1">
      <alignment vertical="top" wrapText="1"/>
    </xf>
    <xf numFmtId="0" fontId="35" fillId="0" borderId="24" xfId="2" applyFont="1" applyBorder="1" applyAlignment="1">
      <alignment horizontal="center"/>
    </xf>
    <xf numFmtId="0" fontId="35" fillId="0" borderId="0" xfId="2" applyFont="1" applyBorder="1" applyAlignment="1">
      <alignment horizontal="center"/>
    </xf>
    <xf numFmtId="164" fontId="36" fillId="0" borderId="24" xfId="2" applyNumberFormat="1" applyFont="1" applyBorder="1" applyAlignment="1">
      <alignment horizontal="center" vertical="center" wrapText="1"/>
    </xf>
    <xf numFmtId="164" fontId="36" fillId="0" borderId="0" xfId="2" applyNumberFormat="1" applyFont="1" applyBorder="1" applyAlignment="1">
      <alignment horizontal="center" vertical="top" wrapText="1"/>
    </xf>
    <xf numFmtId="0" fontId="30" fillId="0" borderId="0" xfId="2" applyFont="1" applyBorder="1" applyAlignment="1">
      <alignment horizontal="center"/>
    </xf>
    <xf numFmtId="164" fontId="1" fillId="0" borderId="0" xfId="1" applyNumberFormat="1" applyFont="1"/>
    <xf numFmtId="0" fontId="10" fillId="0" borderId="0" xfId="1" applyFont="1"/>
    <xf numFmtId="164" fontId="36" fillId="0" borderId="19" xfId="2" applyNumberFormat="1" applyFont="1" applyBorder="1" applyAlignment="1">
      <alignment horizontal="center" vertical="center" wrapText="1"/>
    </xf>
    <xf numFmtId="0" fontId="36" fillId="0" borderId="0" xfId="2" applyFont="1" applyBorder="1" applyAlignment="1">
      <alignment vertical="top" wrapText="1"/>
    </xf>
    <xf numFmtId="164" fontId="36" fillId="0" borderId="0" xfId="2" applyNumberFormat="1" applyFont="1" applyBorder="1" applyAlignment="1">
      <alignment horizontal="center" vertical="center" wrapText="1"/>
    </xf>
    <xf numFmtId="0" fontId="36" fillId="0" borderId="17" xfId="2" applyFont="1" applyBorder="1" applyAlignment="1">
      <alignment vertical="top" wrapText="1"/>
    </xf>
    <xf numFmtId="164" fontId="36" fillId="0" borderId="17" xfId="2" applyNumberFormat="1" applyFont="1" applyBorder="1" applyAlignment="1">
      <alignment horizontal="center" vertical="center" wrapText="1"/>
    </xf>
    <xf numFmtId="0" fontId="35" fillId="0" borderId="24" xfId="2" applyFont="1" applyBorder="1" applyAlignment="1">
      <alignment horizontal="center" vertical="center"/>
    </xf>
    <xf numFmtId="164" fontId="37" fillId="0" borderId="0" xfId="2" applyNumberFormat="1" applyFont="1" applyBorder="1" applyAlignment="1">
      <alignment horizontal="center" vertical="top" wrapText="1"/>
    </xf>
    <xf numFmtId="0" fontId="36" fillId="0" borderId="24" xfId="2" applyFont="1" applyBorder="1" applyAlignment="1">
      <alignment vertical="center" wrapText="1"/>
    </xf>
    <xf numFmtId="0" fontId="36" fillId="0" borderId="24" xfId="2" applyFont="1" applyBorder="1" applyAlignment="1">
      <alignment horizontal="left" vertical="center" wrapText="1"/>
    </xf>
    <xf numFmtId="0" fontId="36" fillId="0" borderId="19" xfId="2" applyFont="1" applyBorder="1" applyAlignment="1">
      <alignment horizontal="left" vertical="center" wrapText="1"/>
    </xf>
    <xf numFmtId="0" fontId="30" fillId="0" borderId="0" xfId="1" applyFont="1"/>
    <xf numFmtId="0" fontId="35" fillId="0" borderId="0" xfId="1" applyFont="1" applyBorder="1" applyAlignment="1">
      <alignment horizontal="center"/>
    </xf>
    <xf numFmtId="0" fontId="30" fillId="0" borderId="24" xfId="1" applyFont="1" applyBorder="1" applyAlignment="1">
      <alignment wrapText="1"/>
    </xf>
    <xf numFmtId="0" fontId="35" fillId="0" borderId="24" xfId="1" applyFont="1" applyBorder="1" applyAlignment="1">
      <alignment horizontal="center"/>
    </xf>
    <xf numFmtId="0" fontId="35" fillId="0" borderId="0" xfId="1" applyFont="1" applyBorder="1"/>
    <xf numFmtId="0" fontId="34" fillId="0" borderId="24" xfId="1" applyFont="1" applyBorder="1" applyAlignment="1">
      <alignment horizontal="center" vertical="top" wrapText="1"/>
    </xf>
    <xf numFmtId="164" fontId="36" fillId="2" borderId="24" xfId="1" applyNumberFormat="1" applyFont="1" applyFill="1" applyBorder="1" applyAlignment="1">
      <alignment horizontal="center" vertical="center" wrapText="1"/>
    </xf>
    <xf numFmtId="164" fontId="36" fillId="2" borderId="0" xfId="1" applyNumberFormat="1" applyFont="1" applyFill="1" applyBorder="1" applyAlignment="1">
      <alignment horizontal="center" vertical="top" wrapText="1"/>
    </xf>
    <xf numFmtId="0" fontId="18" fillId="2" borderId="0" xfId="2" applyFont="1" applyFill="1" applyAlignment="1">
      <alignment horizontal="left" vertical="center" wrapText="1"/>
    </xf>
    <xf numFmtId="0" fontId="39" fillId="2" borderId="0" xfId="2" applyFont="1" applyFill="1"/>
    <xf numFmtId="0" fontId="17" fillId="4" borderId="0" xfId="2" applyFont="1" applyFill="1" applyBorder="1"/>
    <xf numFmtId="0" fontId="17" fillId="4" borderId="0" xfId="2" applyFont="1" applyFill="1"/>
    <xf numFmtId="0" fontId="17" fillId="7" borderId="0" xfId="3" applyFont="1" applyFill="1" applyBorder="1" applyAlignment="1" applyProtection="1"/>
    <xf numFmtId="0" fontId="42" fillId="2" borderId="0" xfId="2" applyFont="1" applyFill="1"/>
    <xf numFmtId="0" fontId="13" fillId="0" borderId="0" xfId="0" applyFont="1"/>
    <xf numFmtId="0" fontId="40" fillId="5" borderId="0" xfId="3" applyFill="1" applyAlignment="1" applyProtection="1">
      <alignment vertical="center" wrapText="1"/>
    </xf>
    <xf numFmtId="0" fontId="43" fillId="0" borderId="0" xfId="0" applyFont="1" applyAlignment="1">
      <alignment vertical="center"/>
    </xf>
    <xf numFmtId="0" fontId="44" fillId="0" borderId="0" xfId="0" applyFont="1" applyAlignment="1">
      <alignment vertical="center"/>
    </xf>
    <xf numFmtId="0" fontId="19" fillId="0" borderId="14" xfId="0" applyFont="1" applyBorder="1" applyAlignment="1">
      <alignment horizontal="left"/>
    </xf>
    <xf numFmtId="0" fontId="19" fillId="0" borderId="14" xfId="0" applyFont="1" applyFill="1" applyBorder="1" applyAlignment="1">
      <alignment horizontal="left"/>
    </xf>
    <xf numFmtId="0" fontId="19" fillId="0" borderId="15" xfId="0" applyFont="1" applyBorder="1" applyAlignment="1">
      <alignment horizontal="left"/>
    </xf>
    <xf numFmtId="1" fontId="23" fillId="0" borderId="52" xfId="0" applyNumberFormat="1" applyFont="1" applyFill="1" applyBorder="1" applyAlignment="1">
      <alignment horizontal="center" vertical="top" wrapText="1"/>
    </xf>
    <xf numFmtId="0" fontId="21" fillId="0" borderId="24" xfId="0" applyFont="1" applyFill="1" applyBorder="1" applyAlignment="1">
      <alignment vertical="center" wrapText="1"/>
    </xf>
    <xf numFmtId="0" fontId="19" fillId="0" borderId="10" xfId="0" applyFont="1" applyBorder="1"/>
    <xf numFmtId="0" fontId="19" fillId="0" borderId="32" xfId="0" applyFont="1" applyBorder="1"/>
    <xf numFmtId="0" fontId="19" fillId="0" borderId="25" xfId="0" applyFont="1" applyBorder="1" applyAlignment="1">
      <alignment horizontal="left"/>
    </xf>
    <xf numFmtId="0" fontId="19" fillId="0" borderId="32" xfId="0" applyFont="1" applyBorder="1" applyAlignment="1">
      <alignment horizontal="center"/>
    </xf>
    <xf numFmtId="0" fontId="19" fillId="0" borderId="25" xfId="0" applyFont="1" applyBorder="1" applyAlignment="1">
      <alignment horizontal="center"/>
    </xf>
    <xf numFmtId="164" fontId="20" fillId="0" borderId="0" xfId="0" applyNumberFormat="1" applyFont="1" applyFill="1" applyAlignment="1">
      <alignment horizontal="right" vertical="center" wrapText="1"/>
    </xf>
    <xf numFmtId="164" fontId="19" fillId="0" borderId="0" xfId="0" applyNumberFormat="1" applyFont="1" applyFill="1" applyAlignment="1">
      <alignment horizontal="right" vertical="center"/>
    </xf>
    <xf numFmtId="0" fontId="18" fillId="0" borderId="17" xfId="0" applyFont="1" applyBorder="1" applyAlignment="1">
      <alignment horizontal="left" vertical="center"/>
    </xf>
    <xf numFmtId="0" fontId="40" fillId="2" borderId="0" xfId="3" applyFill="1" applyAlignment="1" applyProtection="1">
      <alignment vertical="center" wrapText="1"/>
    </xf>
    <xf numFmtId="0" fontId="17" fillId="2" borderId="0" xfId="2" applyFont="1" applyFill="1" applyAlignment="1">
      <alignment vertical="center" wrapText="1"/>
    </xf>
    <xf numFmtId="0" fontId="40" fillId="4" borderId="0" xfId="3" applyFill="1" applyAlignment="1" applyProtection="1">
      <alignment vertical="center" wrapText="1"/>
    </xf>
    <xf numFmtId="164" fontId="3" fillId="0" borderId="0" xfId="0" applyNumberFormat="1" applyFont="1" applyFill="1" applyAlignment="1">
      <alignment horizontal="right" vertical="center"/>
    </xf>
    <xf numFmtId="0" fontId="17" fillId="0" borderId="0" xfId="2" applyFont="1" applyAlignment="1">
      <alignment vertical="center" wrapText="1"/>
    </xf>
    <xf numFmtId="0" fontId="18" fillId="0" borderId="25" xfId="2"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8" fillId="3" borderId="0" xfId="2" applyFont="1" applyFill="1" applyAlignment="1">
      <alignment horizontal="left" vertical="center" wrapText="1"/>
    </xf>
    <xf numFmtId="0" fontId="19" fillId="0" borderId="0" xfId="2" applyFont="1" applyAlignment="1">
      <alignment horizontal="justify" vertical="justify" wrapText="1"/>
    </xf>
    <xf numFmtId="0" fontId="39" fillId="2" borderId="0" xfId="2" applyFont="1" applyFill="1" applyAlignment="1">
      <alignment wrapText="1"/>
    </xf>
    <xf numFmtId="0" fontId="0" fillId="0" borderId="0" xfId="0" applyAlignment="1">
      <alignment wrapText="1"/>
    </xf>
    <xf numFmtId="0" fontId="40" fillId="5" borderId="0" xfId="3" applyFill="1" applyAlignment="1" applyProtection="1">
      <alignment vertical="center" wrapText="1"/>
    </xf>
    <xf numFmtId="0" fontId="18" fillId="4" borderId="0" xfId="2" applyFont="1" applyFill="1" applyAlignment="1">
      <alignment vertical="center" wrapText="1"/>
    </xf>
    <xf numFmtId="0" fontId="40" fillId="5" borderId="0" xfId="3" quotePrefix="1" applyFill="1" applyAlignment="1" applyProtection="1">
      <alignment horizontal="left" vertical="center" wrapText="1"/>
    </xf>
    <xf numFmtId="0" fontId="18" fillId="0" borderId="0" xfId="2" applyFont="1" applyFill="1" applyAlignment="1">
      <alignment horizontal="left" vertical="center" wrapText="1"/>
    </xf>
    <xf numFmtId="0" fontId="18" fillId="0" borderId="0" xfId="0" applyFont="1" applyFill="1" applyAlignment="1">
      <alignment wrapText="1"/>
    </xf>
    <xf numFmtId="0" fontId="18" fillId="0" borderId="0" xfId="0" applyFont="1" applyFill="1" applyAlignment="1"/>
    <xf numFmtId="0" fontId="17" fillId="0" borderId="0" xfId="0" applyFont="1" applyAlignment="1">
      <alignment wrapText="1"/>
    </xf>
    <xf numFmtId="164" fontId="21" fillId="0" borderId="25" xfId="0" applyNumberFormat="1" applyFont="1" applyFill="1" applyBorder="1" applyAlignment="1">
      <alignment horizontal="center" vertical="center"/>
    </xf>
    <xf numFmtId="0" fontId="0" fillId="0" borderId="10" xfId="0" applyBorder="1" applyAlignment="1">
      <alignment vertical="center"/>
    </xf>
    <xf numFmtId="0" fontId="0" fillId="0" borderId="26" xfId="0" applyBorder="1" applyAlignment="1">
      <alignment vertical="center"/>
    </xf>
    <xf numFmtId="164" fontId="29" fillId="0" borderId="19" xfId="0" applyNumberFormat="1" applyFont="1" applyFill="1" applyBorder="1" applyAlignment="1">
      <alignment horizontal="center" vertical="center" wrapText="1"/>
    </xf>
    <xf numFmtId="0" fontId="13" fillId="0" borderId="4" xfId="0" applyFont="1" applyBorder="1" applyAlignment="1">
      <alignment vertical="center" wrapText="1"/>
    </xf>
    <xf numFmtId="164" fontId="29" fillId="0" borderId="30" xfId="0" applyNumberFormat="1" applyFont="1" applyFill="1" applyBorder="1" applyAlignment="1">
      <alignment horizontal="center" vertical="center" wrapText="1"/>
    </xf>
    <xf numFmtId="0" fontId="13" fillId="0" borderId="21" xfId="0" applyFont="1" applyBorder="1" applyAlignment="1">
      <alignment vertical="center" wrapText="1"/>
    </xf>
    <xf numFmtId="0" fontId="21" fillId="0" borderId="2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2" xfId="0" applyFont="1" applyBorder="1" applyAlignment="1">
      <alignment horizontal="center" vertical="center" wrapText="1"/>
    </xf>
    <xf numFmtId="0" fontId="18" fillId="0" borderId="0" xfId="0" applyFont="1" applyFill="1" applyAlignment="1">
      <alignment horizontal="left"/>
    </xf>
    <xf numFmtId="0" fontId="19" fillId="0" borderId="10" xfId="0" applyFont="1" applyBorder="1" applyAlignment="1">
      <alignment vertical="center"/>
    </xf>
    <xf numFmtId="0" fontId="19" fillId="0" borderId="26" xfId="0" applyFont="1" applyBorder="1" applyAlignment="1">
      <alignment vertical="center"/>
    </xf>
    <xf numFmtId="164" fontId="21" fillId="0" borderId="27" xfId="0" applyNumberFormat="1"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4" xfId="0" applyFont="1" applyBorder="1" applyAlignment="1">
      <alignment vertical="center" wrapText="1"/>
    </xf>
    <xf numFmtId="164" fontId="29" fillId="0" borderId="19" xfId="0" applyNumberFormat="1" applyFont="1" applyFill="1" applyBorder="1" applyAlignment="1">
      <alignment horizontal="center" vertical="center"/>
    </xf>
    <xf numFmtId="0" fontId="19" fillId="0" borderId="4" xfId="0" applyFont="1" applyBorder="1" applyAlignment="1">
      <alignment vertical="center"/>
    </xf>
    <xf numFmtId="164" fontId="29" fillId="0" borderId="30" xfId="0" applyNumberFormat="1" applyFont="1" applyFill="1" applyBorder="1" applyAlignment="1">
      <alignment horizontal="center" vertical="center"/>
    </xf>
    <xf numFmtId="0" fontId="19" fillId="0" borderId="21" xfId="0" applyFont="1" applyBorder="1" applyAlignment="1">
      <alignment vertical="center"/>
    </xf>
    <xf numFmtId="0" fontId="21" fillId="0" borderId="17" xfId="0" applyFont="1" applyFill="1" applyBorder="1" applyAlignment="1">
      <alignment horizontal="left" wrapText="1"/>
    </xf>
    <xf numFmtId="0" fontId="21" fillId="0" borderId="11" xfId="0" applyFont="1" applyFill="1" applyBorder="1" applyAlignment="1">
      <alignment horizontal="left" wrapText="1"/>
    </xf>
    <xf numFmtId="0" fontId="17" fillId="0" borderId="0" xfId="0" applyFont="1" applyAlignment="1"/>
    <xf numFmtId="0" fontId="21" fillId="0" borderId="17" xfId="2" applyFont="1" applyFill="1" applyBorder="1" applyAlignment="1">
      <alignment horizontal="left" wrapText="1"/>
    </xf>
    <xf numFmtId="0" fontId="21" fillId="0" borderId="11" xfId="2" applyFont="1" applyFill="1" applyBorder="1" applyAlignment="1">
      <alignment horizontal="left" wrapText="1"/>
    </xf>
    <xf numFmtId="0" fontId="21" fillId="0" borderId="48" xfId="2" applyFont="1" applyFill="1" applyBorder="1" applyAlignment="1">
      <alignment horizontal="left" wrapText="1"/>
    </xf>
    <xf numFmtId="0" fontId="21" fillId="0" borderId="49" xfId="2" applyFont="1" applyFill="1" applyBorder="1" applyAlignment="1">
      <alignment horizontal="left" wrapText="1"/>
    </xf>
    <xf numFmtId="0" fontId="19" fillId="0" borderId="0" xfId="2" applyFont="1" applyFill="1" applyAlignment="1">
      <alignment horizontal="left" wrapText="1"/>
    </xf>
    <xf numFmtId="0" fontId="21" fillId="0" borderId="17" xfId="2" applyFont="1" applyFill="1" applyBorder="1" applyAlignment="1">
      <alignment horizontal="left" vertical="center"/>
    </xf>
    <xf numFmtId="0" fontId="0" fillId="0" borderId="11" xfId="0" applyBorder="1" applyAlignment="1">
      <alignment horizontal="left" vertical="center"/>
    </xf>
    <xf numFmtId="0" fontId="21" fillId="0" borderId="17"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8" fillId="0" borderId="0" xfId="0" applyFont="1" applyFill="1" applyAlignment="1">
      <alignment horizontal="left" vertical="center"/>
    </xf>
    <xf numFmtId="164" fontId="21" fillId="0" borderId="10" xfId="0" applyNumberFormat="1" applyFont="1" applyFill="1" applyBorder="1" applyAlignment="1">
      <alignment horizontal="center" vertical="center"/>
    </xf>
    <xf numFmtId="164" fontId="21" fillId="0" borderId="26" xfId="0" applyNumberFormat="1" applyFont="1" applyFill="1" applyBorder="1" applyAlignment="1">
      <alignment horizontal="center" vertical="center"/>
    </xf>
    <xf numFmtId="164" fontId="21" fillId="0" borderId="27" xfId="0" applyNumberFormat="1" applyFont="1" applyFill="1" applyBorder="1" applyAlignment="1">
      <alignment horizontal="center" vertical="center"/>
    </xf>
    <xf numFmtId="0" fontId="17" fillId="0" borderId="0" xfId="0" applyFont="1" applyFill="1" applyBorder="1" applyAlignment="1">
      <alignment vertical="center" wrapText="1"/>
    </xf>
    <xf numFmtId="0" fontId="17" fillId="0" borderId="1" xfId="0" applyFont="1" applyFill="1" applyBorder="1" applyAlignment="1">
      <alignment vertical="center" wrapText="1"/>
    </xf>
    <xf numFmtId="0" fontId="17" fillId="0" borderId="17" xfId="0" applyFont="1" applyFill="1" applyBorder="1" applyAlignment="1">
      <alignment vertical="center" wrapText="1"/>
    </xf>
    <xf numFmtId="0" fontId="17" fillId="0" borderId="11" xfId="0" applyFont="1" applyFill="1" applyBorder="1" applyAlignment="1">
      <alignment vertical="center" wrapText="1"/>
    </xf>
    <xf numFmtId="0" fontId="18" fillId="0" borderId="17"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164" fontId="18" fillId="0" borderId="19" xfId="0" applyNumberFormat="1" applyFont="1" applyFill="1" applyBorder="1" applyAlignment="1">
      <alignment horizontal="center" vertical="center"/>
    </xf>
    <xf numFmtId="0" fontId="13" fillId="0" borderId="4" xfId="0" applyFont="1" applyBorder="1" applyAlignment="1">
      <alignment vertical="center"/>
    </xf>
    <xf numFmtId="0" fontId="18" fillId="0" borderId="17" xfId="0" applyFont="1" applyFill="1" applyBorder="1" applyAlignment="1">
      <alignment horizontal="left" wrapText="1"/>
    </xf>
    <xf numFmtId="0" fontId="18" fillId="0" borderId="11" xfId="0" applyFont="1" applyFill="1" applyBorder="1" applyAlignment="1">
      <alignment horizontal="left" wrapText="1"/>
    </xf>
    <xf numFmtId="49" fontId="17" fillId="0" borderId="0"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27" fillId="0" borderId="17" xfId="0" applyFont="1" applyFill="1" applyBorder="1" applyAlignment="1">
      <alignment horizontal="left" wrapText="1"/>
    </xf>
    <xf numFmtId="0" fontId="27" fillId="0" borderId="11" xfId="0" applyFont="1" applyFill="1" applyBorder="1" applyAlignment="1">
      <alignment horizontal="left" wrapText="1"/>
    </xf>
    <xf numFmtId="0" fontId="18" fillId="0" borderId="0" xfId="0" applyFont="1" applyFill="1" applyBorder="1" applyAlignment="1">
      <alignment horizontal="left" wrapText="1"/>
    </xf>
    <xf numFmtId="0" fontId="18" fillId="0" borderId="1" xfId="0" applyFont="1" applyFill="1" applyBorder="1" applyAlignment="1">
      <alignment horizontal="left" wrapText="1"/>
    </xf>
    <xf numFmtId="164" fontId="18" fillId="0" borderId="30" xfId="0" applyNumberFormat="1" applyFont="1" applyFill="1" applyBorder="1" applyAlignment="1">
      <alignment horizontal="center" vertical="center"/>
    </xf>
    <xf numFmtId="0" fontId="13" fillId="0" borderId="21" xfId="0" applyFont="1" applyBorder="1" applyAlignment="1">
      <alignment vertical="center"/>
    </xf>
    <xf numFmtId="164" fontId="18" fillId="0" borderId="27" xfId="0" applyNumberFormat="1" applyFont="1" applyFill="1" applyBorder="1" applyAlignment="1">
      <alignment horizontal="center" vertical="center"/>
    </xf>
    <xf numFmtId="164" fontId="18" fillId="0" borderId="10" xfId="0" applyNumberFormat="1" applyFont="1" applyFill="1" applyBorder="1" applyAlignment="1">
      <alignment horizontal="center" vertical="center"/>
    </xf>
    <xf numFmtId="164" fontId="18" fillId="0" borderId="26" xfId="0" applyNumberFormat="1" applyFont="1" applyFill="1" applyBorder="1" applyAlignment="1">
      <alignment horizontal="center" vertical="center"/>
    </xf>
    <xf numFmtId="164" fontId="18" fillId="0" borderId="25" xfId="0" applyNumberFormat="1" applyFont="1" applyFill="1" applyBorder="1" applyAlignment="1">
      <alignment horizontal="center" vertical="center"/>
    </xf>
    <xf numFmtId="0" fontId="18" fillId="0" borderId="17"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7" fillId="0" borderId="17"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0" xfId="0" applyFont="1" applyFill="1" applyAlignment="1">
      <alignment wrapText="1"/>
    </xf>
    <xf numFmtId="0" fontId="3" fillId="0" borderId="0" xfId="0" applyFont="1" applyFill="1" applyAlignment="1">
      <alignment horizontal="left" vertical="center" wrapText="1"/>
    </xf>
    <xf numFmtId="0" fontId="5" fillId="0" borderId="2" xfId="0" applyFont="1" applyFill="1" applyBorder="1" applyAlignment="1">
      <alignment horizontal="center" vertical="center" textRotation="90"/>
    </xf>
    <xf numFmtId="0" fontId="5" fillId="0" borderId="4" xfId="0" applyFont="1" applyFill="1" applyBorder="1" applyAlignment="1">
      <alignment horizontal="center" vertical="center" textRotation="90"/>
    </xf>
    <xf numFmtId="0" fontId="5" fillId="0" borderId="19"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5" fillId="0" borderId="35" xfId="0" applyFont="1" applyFill="1" applyBorder="1" applyAlignment="1">
      <alignment horizontal="center" vertical="center" textRotation="90" wrapText="1"/>
    </xf>
    <xf numFmtId="0" fontId="18" fillId="0" borderId="0" xfId="0" applyFont="1" applyFill="1" applyAlignment="1">
      <alignment horizontal="left" vertical="center" wrapText="1"/>
    </xf>
    <xf numFmtId="0" fontId="18" fillId="0" borderId="0" xfId="0" applyFont="1" applyAlignment="1">
      <alignment wrapText="1"/>
    </xf>
    <xf numFmtId="0" fontId="21" fillId="0" borderId="25"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9" xfId="0" applyFont="1" applyFill="1" applyBorder="1" applyAlignment="1">
      <alignment horizontal="center" vertical="center" wrapText="1"/>
    </xf>
    <xf numFmtId="0" fontId="0" fillId="0" borderId="4" xfId="0" applyBorder="1" applyAlignment="1">
      <alignment horizontal="center"/>
    </xf>
    <xf numFmtId="0" fontId="21" fillId="0" borderId="30" xfId="0" applyFont="1" applyFill="1" applyBorder="1" applyAlignment="1">
      <alignment horizontal="center" vertical="center" wrapText="1"/>
    </xf>
    <xf numFmtId="0" fontId="0" fillId="0" borderId="21" xfId="0" applyBorder="1" applyAlignment="1">
      <alignment horizontal="center"/>
    </xf>
    <xf numFmtId="0" fontId="37" fillId="0" borderId="0" xfId="2" applyFont="1" applyBorder="1" applyAlignment="1">
      <alignment vertical="top" wrapText="1"/>
    </xf>
    <xf numFmtId="0" fontId="38" fillId="0" borderId="0" xfId="0" applyFont="1" applyAlignment="1">
      <alignment wrapText="1"/>
    </xf>
    <xf numFmtId="0" fontId="35" fillId="0" borderId="25" xfId="1" applyFont="1" applyBorder="1" applyAlignment="1">
      <alignment horizontal="center" vertical="center"/>
    </xf>
    <xf numFmtId="0" fontId="35" fillId="0" borderId="10" xfId="1" applyFont="1" applyBorder="1" applyAlignment="1">
      <alignment horizontal="center" vertical="center"/>
    </xf>
    <xf numFmtId="0" fontId="35" fillId="0" borderId="32" xfId="1" applyFont="1" applyBorder="1" applyAlignment="1">
      <alignment horizontal="center" vertical="center"/>
    </xf>
    <xf numFmtId="0" fontId="40" fillId="6" borderId="0" xfId="3" applyFill="1" applyAlignment="1" applyProtection="1">
      <alignment vertical="center"/>
    </xf>
    <xf numFmtId="0" fontId="17" fillId="6" borderId="0" xfId="2" applyFont="1" applyFill="1" applyAlignment="1">
      <alignment vertical="center" wrapText="1"/>
    </xf>
    <xf numFmtId="0" fontId="40" fillId="2" borderId="0" xfId="3" applyFill="1" applyAlignment="1" applyProtection="1">
      <alignment vertical="center"/>
    </xf>
    <xf numFmtId="0" fontId="0" fillId="2" borderId="0" xfId="0" applyFill="1"/>
    <xf numFmtId="0" fontId="40" fillId="0" borderId="0" xfId="3" applyFill="1" applyAlignment="1" applyProtection="1">
      <alignment horizontal="center" wrapText="1"/>
    </xf>
    <xf numFmtId="0" fontId="40" fillId="0" borderId="0" xfId="3" applyAlignment="1" applyProtection="1">
      <alignment horizontal="center" wrapText="1"/>
    </xf>
    <xf numFmtId="0" fontId="40" fillId="6" borderId="0" xfId="3" applyFill="1" applyAlignment="1" applyProtection="1">
      <alignment wrapText="1"/>
    </xf>
    <xf numFmtId="0" fontId="0" fillId="6" borderId="0" xfId="0" applyFill="1"/>
    <xf numFmtId="0" fontId="40" fillId="2" borderId="0" xfId="3" quotePrefix="1" applyFill="1" applyAlignment="1" applyProtection="1">
      <alignment horizontal="left" vertical="center" wrapText="1"/>
    </xf>
    <xf numFmtId="0" fontId="40" fillId="6" borderId="0" xfId="3" applyFill="1" applyAlignment="1" applyProtection="1">
      <alignment vertical="center" wrapText="1"/>
    </xf>
    <xf numFmtId="0" fontId="40" fillId="6" borderId="0" xfId="3" applyFill="1" applyAlignment="1" applyProtection="1"/>
    <xf numFmtId="0" fontId="18" fillId="6" borderId="0" xfId="0" applyFont="1" applyFill="1" applyAlignment="1"/>
    <xf numFmtId="0" fontId="40" fillId="0" borderId="0" xfId="3" applyFill="1" applyAlignment="1" applyProtection="1">
      <alignment horizontal="center"/>
    </xf>
    <xf numFmtId="0" fontId="0" fillId="6" borderId="0" xfId="0" applyFill="1" applyAlignment="1">
      <alignment vertical="center"/>
    </xf>
    <xf numFmtId="0" fontId="45" fillId="6" borderId="0" xfId="3" applyFont="1" applyFill="1" applyAlignment="1" applyProtection="1">
      <alignment vertical="center"/>
    </xf>
  </cellXfs>
  <cellStyles count="4">
    <cellStyle name="Lien hypertexte"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'Graphique 1'!$A$5</c:f>
              <c:strCache>
                <c:ptCount val="1"/>
                <c:pt idx="0">
                  <c:v>1994</c:v>
                </c:pt>
              </c:strCache>
            </c:strRef>
          </c:tx>
          <c:invertIfNegative val="0"/>
          <c:cat>
            <c:strRef>
              <c:f>'Graphique 1'!$B$4:$D$4</c:f>
              <c:strCache>
                <c:ptCount val="3"/>
                <c:pt idx="0">
                  <c:v>Répétition d'un même geste ou série de geste à cadence élevée</c:v>
                </c:pt>
                <c:pt idx="1">
                  <c:v>Répétition d'un même geste ou série de geste à cadence élevée moins de 10 heures</c:v>
                </c:pt>
                <c:pt idx="2">
                  <c:v>Répétition d'un même geste ou série de geste à cadence élevée 10 heures ou plus</c:v>
                </c:pt>
              </c:strCache>
            </c:strRef>
          </c:cat>
          <c:val>
            <c:numRef>
              <c:f>'Graphique 1'!$B$5:$D$5</c:f>
              <c:numCache>
                <c:formatCode>0.0</c:formatCode>
                <c:ptCount val="3"/>
                <c:pt idx="0">
                  <c:v>20.27</c:v>
                </c:pt>
                <c:pt idx="1">
                  <c:v>6.9</c:v>
                </c:pt>
                <c:pt idx="2">
                  <c:v>12.53</c:v>
                </c:pt>
              </c:numCache>
            </c:numRef>
          </c:val>
          <c:extLst>
            <c:ext xmlns:c16="http://schemas.microsoft.com/office/drawing/2014/chart" uri="{C3380CC4-5D6E-409C-BE32-E72D297353CC}">
              <c16:uniqueId val="{00000000-7E99-4FDD-BB53-6253E5530D91}"/>
            </c:ext>
          </c:extLst>
        </c:ser>
        <c:ser>
          <c:idx val="1"/>
          <c:order val="1"/>
          <c:tx>
            <c:strRef>
              <c:f>'Graphique 1'!$A$6</c:f>
              <c:strCache>
                <c:ptCount val="1"/>
                <c:pt idx="0">
                  <c:v>2003*</c:v>
                </c:pt>
              </c:strCache>
            </c:strRef>
          </c:tx>
          <c:invertIfNegative val="0"/>
          <c:cat>
            <c:strRef>
              <c:f>'Graphique 1'!$B$4:$D$4</c:f>
              <c:strCache>
                <c:ptCount val="3"/>
                <c:pt idx="0">
                  <c:v>Répétition d'un même geste ou série de geste à cadence élevée</c:v>
                </c:pt>
                <c:pt idx="1">
                  <c:v>Répétition d'un même geste ou série de geste à cadence élevée moins de 10 heures</c:v>
                </c:pt>
                <c:pt idx="2">
                  <c:v>Répétition d'un même geste ou série de geste à cadence élevée 10 heures ou plus</c:v>
                </c:pt>
              </c:strCache>
            </c:strRef>
          </c:cat>
          <c:val>
            <c:numRef>
              <c:f>'Graphique 1'!$B$6:$D$6</c:f>
              <c:numCache>
                <c:formatCode>0.0</c:formatCode>
                <c:ptCount val="3"/>
                <c:pt idx="0">
                  <c:v>16.46</c:v>
                </c:pt>
                <c:pt idx="1">
                  <c:v>5.96</c:v>
                </c:pt>
                <c:pt idx="2">
                  <c:v>9.4499999999999993</c:v>
                </c:pt>
              </c:numCache>
            </c:numRef>
          </c:val>
          <c:extLst>
            <c:ext xmlns:c16="http://schemas.microsoft.com/office/drawing/2014/chart" uri="{C3380CC4-5D6E-409C-BE32-E72D297353CC}">
              <c16:uniqueId val="{00000001-7E99-4FDD-BB53-6253E5530D91}"/>
            </c:ext>
          </c:extLst>
        </c:ser>
        <c:ser>
          <c:idx val="2"/>
          <c:order val="2"/>
          <c:tx>
            <c:strRef>
              <c:f>'Graphique 1'!$A$7</c:f>
              <c:strCache>
                <c:ptCount val="1"/>
                <c:pt idx="0">
                  <c:v>2010*</c:v>
                </c:pt>
              </c:strCache>
            </c:strRef>
          </c:tx>
          <c:invertIfNegative val="0"/>
          <c:cat>
            <c:strRef>
              <c:f>'Graphique 1'!$B$4:$D$4</c:f>
              <c:strCache>
                <c:ptCount val="3"/>
                <c:pt idx="0">
                  <c:v>Répétition d'un même geste ou série de geste à cadence élevée</c:v>
                </c:pt>
                <c:pt idx="1">
                  <c:v>Répétition d'un même geste ou série de geste à cadence élevée moins de 10 heures</c:v>
                </c:pt>
                <c:pt idx="2">
                  <c:v>Répétition d'un même geste ou série de geste à cadence élevée 10 heures ou plus</c:v>
                </c:pt>
              </c:strCache>
            </c:strRef>
          </c:cat>
          <c:val>
            <c:numRef>
              <c:f>'Graphique 1'!$B$7:$D$7</c:f>
              <c:numCache>
                <c:formatCode>0.0</c:formatCode>
                <c:ptCount val="3"/>
                <c:pt idx="0">
                  <c:v>27</c:v>
                </c:pt>
                <c:pt idx="1">
                  <c:v>11.95</c:v>
                </c:pt>
                <c:pt idx="2">
                  <c:v>13.63</c:v>
                </c:pt>
              </c:numCache>
            </c:numRef>
          </c:val>
          <c:extLst>
            <c:ext xmlns:c16="http://schemas.microsoft.com/office/drawing/2014/chart" uri="{C3380CC4-5D6E-409C-BE32-E72D297353CC}">
              <c16:uniqueId val="{00000002-7E99-4FDD-BB53-6253E5530D91}"/>
            </c:ext>
          </c:extLst>
        </c:ser>
        <c:ser>
          <c:idx val="3"/>
          <c:order val="3"/>
          <c:tx>
            <c:strRef>
              <c:f>'Graphique 1'!$A$8</c:f>
              <c:strCache>
                <c:ptCount val="1"/>
                <c:pt idx="0">
                  <c:v>2017*</c:v>
                </c:pt>
              </c:strCache>
            </c:strRef>
          </c:tx>
          <c:invertIfNegative val="0"/>
          <c:cat>
            <c:strRef>
              <c:f>'Graphique 1'!$B$4:$D$4</c:f>
              <c:strCache>
                <c:ptCount val="3"/>
                <c:pt idx="0">
                  <c:v>Répétition d'un même geste ou série de geste à cadence élevée</c:v>
                </c:pt>
                <c:pt idx="1">
                  <c:v>Répétition d'un même geste ou série de geste à cadence élevée moins de 10 heures</c:v>
                </c:pt>
                <c:pt idx="2">
                  <c:v>Répétition d'un même geste ou série de geste à cadence élevée 10 heures ou plus</c:v>
                </c:pt>
              </c:strCache>
            </c:strRef>
          </c:cat>
          <c:val>
            <c:numRef>
              <c:f>'Graphique 1'!$B$8:$D$8</c:f>
              <c:numCache>
                <c:formatCode>0.0</c:formatCode>
                <c:ptCount val="3"/>
                <c:pt idx="0">
                  <c:v>16.059999999999999</c:v>
                </c:pt>
                <c:pt idx="1">
                  <c:v>7.22</c:v>
                </c:pt>
                <c:pt idx="2">
                  <c:v>6.51</c:v>
                </c:pt>
              </c:numCache>
            </c:numRef>
          </c:val>
          <c:extLst>
            <c:ext xmlns:c16="http://schemas.microsoft.com/office/drawing/2014/chart" uri="{C3380CC4-5D6E-409C-BE32-E72D297353CC}">
              <c16:uniqueId val="{00000003-7E99-4FDD-BB53-6253E5530D91}"/>
            </c:ext>
          </c:extLst>
        </c:ser>
        <c:dLbls>
          <c:showLegendKey val="0"/>
          <c:showVal val="0"/>
          <c:showCatName val="0"/>
          <c:showSerName val="0"/>
          <c:showPercent val="0"/>
          <c:showBubbleSize val="0"/>
        </c:dLbls>
        <c:gapWidth val="150"/>
        <c:axId val="115202688"/>
        <c:axId val="77599104"/>
      </c:barChart>
      <c:catAx>
        <c:axId val="115202688"/>
        <c:scaling>
          <c:orientation val="minMax"/>
        </c:scaling>
        <c:delete val="0"/>
        <c:axPos val="b"/>
        <c:numFmt formatCode="General" sourceLinked="0"/>
        <c:majorTickMark val="out"/>
        <c:minorTickMark val="none"/>
        <c:tickLblPos val="nextTo"/>
        <c:crossAx val="77599104"/>
        <c:crosses val="autoZero"/>
        <c:auto val="1"/>
        <c:lblAlgn val="ctr"/>
        <c:lblOffset val="100"/>
        <c:noMultiLvlLbl val="0"/>
      </c:catAx>
      <c:valAx>
        <c:axId val="77599104"/>
        <c:scaling>
          <c:orientation val="minMax"/>
        </c:scaling>
        <c:delete val="0"/>
        <c:axPos val="l"/>
        <c:majorGridlines/>
        <c:numFmt formatCode="0.0" sourceLinked="1"/>
        <c:majorTickMark val="out"/>
        <c:minorTickMark val="none"/>
        <c:tickLblPos val="nextTo"/>
        <c:crossAx val="1152026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400"/>
              <a:t>Salariés exposés aux rotations régulières entre les postes </a:t>
            </a:r>
          </a:p>
          <a:p>
            <a:pPr>
              <a:defRPr/>
            </a:pPr>
            <a:r>
              <a:rPr lang="fr-FR" sz="1400"/>
              <a:t>parmi les salariés exposés au travail répétitif</a:t>
            </a:r>
          </a:p>
        </c:rich>
      </c:tx>
      <c:overlay val="0"/>
    </c:title>
    <c:autoTitleDeleted val="0"/>
    <c:plotArea>
      <c:layout/>
      <c:barChart>
        <c:barDir val="col"/>
        <c:grouping val="clustered"/>
        <c:varyColors val="0"/>
        <c:ser>
          <c:idx val="0"/>
          <c:order val="0"/>
          <c:tx>
            <c:strRef>
              <c:f>'Tableau 2'!$A$6</c:f>
              <c:strCache>
                <c:ptCount val="1"/>
                <c:pt idx="0">
                  <c:v>2003*</c:v>
                </c:pt>
              </c:strCache>
            </c:strRef>
          </c:tx>
          <c:invertIfNegative val="0"/>
          <c:cat>
            <c:strRef>
              <c:f>'Tableau 2'!$B$5:$D$5</c:f>
              <c:strCache>
                <c:ptCount val="3"/>
                <c:pt idx="0">
                  <c:v>Toutes durées de répétition d'un même geste ou d'une série de geste à cadence élevée</c:v>
                </c:pt>
                <c:pt idx="1">
                  <c:v>Moins de 10 heures de répétition d'un même geste ou d'une série de geste à cadence élevée</c:v>
                </c:pt>
                <c:pt idx="2">
                  <c:v>10 heures et plus de répétition d'un même geste ou d'une série de geste à cadence élevée</c:v>
                </c:pt>
              </c:strCache>
            </c:strRef>
          </c:cat>
          <c:val>
            <c:numRef>
              <c:f>'Tableau 2'!$B$6:$D$6</c:f>
              <c:numCache>
                <c:formatCode>General</c:formatCode>
                <c:ptCount val="3"/>
                <c:pt idx="0">
                  <c:v>22.7</c:v>
                </c:pt>
                <c:pt idx="1">
                  <c:v>8.1</c:v>
                </c:pt>
                <c:pt idx="2" formatCode="0.0">
                  <c:v>13</c:v>
                </c:pt>
              </c:numCache>
            </c:numRef>
          </c:val>
          <c:extLst>
            <c:ext xmlns:c16="http://schemas.microsoft.com/office/drawing/2014/chart" uri="{C3380CC4-5D6E-409C-BE32-E72D297353CC}">
              <c16:uniqueId val="{00000000-800D-4467-9150-235C68CD34F4}"/>
            </c:ext>
          </c:extLst>
        </c:ser>
        <c:ser>
          <c:idx val="1"/>
          <c:order val="1"/>
          <c:tx>
            <c:strRef>
              <c:f>'Tableau 2'!$A$7</c:f>
              <c:strCache>
                <c:ptCount val="1"/>
                <c:pt idx="0">
                  <c:v>2010*</c:v>
                </c:pt>
              </c:strCache>
            </c:strRef>
          </c:tx>
          <c:invertIfNegative val="0"/>
          <c:cat>
            <c:strRef>
              <c:f>'Tableau 2'!$B$5:$D$5</c:f>
              <c:strCache>
                <c:ptCount val="3"/>
                <c:pt idx="0">
                  <c:v>Toutes durées de répétition d'un même geste ou d'une série de geste à cadence élevée</c:v>
                </c:pt>
                <c:pt idx="1">
                  <c:v>Moins de 10 heures de répétition d'un même geste ou d'une série de geste à cadence élevée</c:v>
                </c:pt>
                <c:pt idx="2">
                  <c:v>10 heures et plus de répétition d'un même geste ou d'une série de geste à cadence élevée</c:v>
                </c:pt>
              </c:strCache>
            </c:strRef>
          </c:cat>
          <c:val>
            <c:numRef>
              <c:f>'Tableau 2'!$B$7:$D$7</c:f>
              <c:numCache>
                <c:formatCode>0.0</c:formatCode>
                <c:ptCount val="3"/>
                <c:pt idx="0" formatCode="General">
                  <c:v>35.700000000000003</c:v>
                </c:pt>
                <c:pt idx="1">
                  <c:v>16</c:v>
                </c:pt>
                <c:pt idx="2" formatCode="General">
                  <c:v>17.600000000000001</c:v>
                </c:pt>
              </c:numCache>
            </c:numRef>
          </c:val>
          <c:extLst>
            <c:ext xmlns:c16="http://schemas.microsoft.com/office/drawing/2014/chart" uri="{C3380CC4-5D6E-409C-BE32-E72D297353CC}">
              <c16:uniqueId val="{00000001-800D-4467-9150-235C68CD34F4}"/>
            </c:ext>
          </c:extLst>
        </c:ser>
        <c:ser>
          <c:idx val="2"/>
          <c:order val="2"/>
          <c:tx>
            <c:strRef>
              <c:f>'Tableau 2'!$A$8</c:f>
              <c:strCache>
                <c:ptCount val="1"/>
                <c:pt idx="0">
                  <c:v>2017*</c:v>
                </c:pt>
              </c:strCache>
            </c:strRef>
          </c:tx>
          <c:invertIfNegative val="0"/>
          <c:cat>
            <c:strRef>
              <c:f>'Tableau 2'!$B$5:$D$5</c:f>
              <c:strCache>
                <c:ptCount val="3"/>
                <c:pt idx="0">
                  <c:v>Toutes durées de répétition d'un même geste ou d'une série de geste à cadence élevée</c:v>
                </c:pt>
                <c:pt idx="1">
                  <c:v>Moins de 10 heures de répétition d'un même geste ou d'une série de geste à cadence élevée</c:v>
                </c:pt>
                <c:pt idx="2">
                  <c:v>10 heures et plus de répétition d'un même geste ou d'une série de geste à cadence élevée</c:v>
                </c:pt>
              </c:strCache>
            </c:strRef>
          </c:cat>
          <c:val>
            <c:numRef>
              <c:f>'Tableau 2'!$B$8:$D$8</c:f>
              <c:numCache>
                <c:formatCode>General</c:formatCode>
                <c:ptCount val="3"/>
                <c:pt idx="0">
                  <c:v>24.9</c:v>
                </c:pt>
                <c:pt idx="1">
                  <c:v>14.8</c:v>
                </c:pt>
                <c:pt idx="2">
                  <c:v>10.1</c:v>
                </c:pt>
              </c:numCache>
            </c:numRef>
          </c:val>
          <c:extLst>
            <c:ext xmlns:c16="http://schemas.microsoft.com/office/drawing/2014/chart" uri="{C3380CC4-5D6E-409C-BE32-E72D297353CC}">
              <c16:uniqueId val="{00000002-800D-4467-9150-235C68CD34F4}"/>
            </c:ext>
          </c:extLst>
        </c:ser>
        <c:dLbls>
          <c:showLegendKey val="0"/>
          <c:showVal val="0"/>
          <c:showCatName val="0"/>
          <c:showSerName val="0"/>
          <c:showPercent val="0"/>
          <c:showBubbleSize val="0"/>
        </c:dLbls>
        <c:gapWidth val="150"/>
        <c:axId val="77805440"/>
        <c:axId val="77806976"/>
      </c:barChart>
      <c:catAx>
        <c:axId val="77805440"/>
        <c:scaling>
          <c:orientation val="minMax"/>
        </c:scaling>
        <c:delete val="0"/>
        <c:axPos val="b"/>
        <c:numFmt formatCode="General" sourceLinked="0"/>
        <c:majorTickMark val="none"/>
        <c:minorTickMark val="none"/>
        <c:tickLblPos val="nextTo"/>
        <c:crossAx val="77806976"/>
        <c:crosses val="autoZero"/>
        <c:auto val="1"/>
        <c:lblAlgn val="ctr"/>
        <c:lblOffset val="100"/>
        <c:noMultiLvlLbl val="0"/>
      </c:catAx>
      <c:valAx>
        <c:axId val="77806976"/>
        <c:scaling>
          <c:orientation val="minMax"/>
        </c:scaling>
        <c:delete val="0"/>
        <c:axPos val="l"/>
        <c:majorGridlines/>
        <c:numFmt formatCode="General" sourceLinked="1"/>
        <c:majorTickMark val="none"/>
        <c:minorTickMark val="none"/>
        <c:tickLblPos val="nextTo"/>
        <c:crossAx val="778054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600"/>
              <a:t>Pour effectuer correctement le travail, </a:t>
            </a:r>
          </a:p>
          <a:p>
            <a:pPr>
              <a:defRPr/>
            </a:pPr>
            <a:r>
              <a:rPr lang="fr-FR" sz="1600"/>
              <a:t>ne PAS avoir en général...</a:t>
            </a:r>
          </a:p>
        </c:rich>
      </c:tx>
      <c:overlay val="0"/>
    </c:title>
    <c:autoTitleDeleted val="0"/>
    <c:plotArea>
      <c:layout/>
      <c:barChart>
        <c:barDir val="col"/>
        <c:grouping val="clustered"/>
        <c:varyColors val="0"/>
        <c:ser>
          <c:idx val="0"/>
          <c:order val="0"/>
          <c:tx>
            <c:strRef>
              <c:f>'Graphique 2'!$B$4</c:f>
              <c:strCache>
                <c:ptCount val="1"/>
                <c:pt idx="0">
                  <c:v>2003*</c:v>
                </c:pt>
              </c:strCache>
            </c:strRef>
          </c:tx>
          <c:invertIfNegative val="0"/>
          <c:cat>
            <c:strRef>
              <c:f>'Graphique 2'!$A$5:$A$10</c:f>
              <c:strCache>
                <c:ptCount val="6"/>
                <c:pt idx="0">
                  <c:v>… des moyens matériels adaptés et suffisants**</c:v>
                </c:pt>
                <c:pt idx="1">
                  <c:v>… des informations claires et suffisantes**</c:v>
                </c:pt>
                <c:pt idx="2">
                  <c:v>… un nombre de collègues ou de collaborateurs suffisants</c:v>
                </c:pt>
                <c:pt idx="3">
                  <c:v>… la possibilité de coopérer** </c:v>
                </c:pt>
                <c:pt idx="4">
                  <c:v>… une formation suffisante et adaptée**</c:v>
                </c:pt>
                <c:pt idx="5">
                  <c:v>… 3 indicateurs ou plus de travail empêché**</c:v>
                </c:pt>
              </c:strCache>
            </c:strRef>
          </c:cat>
          <c:val>
            <c:numRef>
              <c:f>'Graphique 2'!$B$5:$B$10</c:f>
              <c:numCache>
                <c:formatCode>0</c:formatCode>
                <c:ptCount val="6"/>
                <c:pt idx="0">
                  <c:v>19.12</c:v>
                </c:pt>
                <c:pt idx="1">
                  <c:v>18.5</c:v>
                </c:pt>
                <c:pt idx="2">
                  <c:v>24.8</c:v>
                </c:pt>
                <c:pt idx="3">
                  <c:v>7.2</c:v>
                </c:pt>
                <c:pt idx="4">
                  <c:v>19.100000000000001</c:v>
                </c:pt>
                <c:pt idx="5">
                  <c:v>10.6</c:v>
                </c:pt>
              </c:numCache>
            </c:numRef>
          </c:val>
          <c:extLst>
            <c:ext xmlns:c16="http://schemas.microsoft.com/office/drawing/2014/chart" uri="{C3380CC4-5D6E-409C-BE32-E72D297353CC}">
              <c16:uniqueId val="{00000000-3427-4055-9236-0F00651A8D12}"/>
            </c:ext>
          </c:extLst>
        </c:ser>
        <c:ser>
          <c:idx val="1"/>
          <c:order val="1"/>
          <c:tx>
            <c:strRef>
              <c:f>'Graphique 2'!$C$4</c:f>
              <c:strCache>
                <c:ptCount val="1"/>
                <c:pt idx="0">
                  <c:v>2010*</c:v>
                </c:pt>
              </c:strCache>
            </c:strRef>
          </c:tx>
          <c:invertIfNegative val="0"/>
          <c:cat>
            <c:strRef>
              <c:f>'Graphique 2'!$A$5:$A$10</c:f>
              <c:strCache>
                <c:ptCount val="6"/>
                <c:pt idx="0">
                  <c:v>… des moyens matériels adaptés et suffisants**</c:v>
                </c:pt>
                <c:pt idx="1">
                  <c:v>… des informations claires et suffisantes**</c:v>
                </c:pt>
                <c:pt idx="2">
                  <c:v>… un nombre de collègues ou de collaborateurs suffisants</c:v>
                </c:pt>
                <c:pt idx="3">
                  <c:v>… la possibilité de coopérer** </c:v>
                </c:pt>
                <c:pt idx="4">
                  <c:v>… une formation suffisante et adaptée**</c:v>
                </c:pt>
                <c:pt idx="5">
                  <c:v>… 3 indicateurs ou plus de travail empêché**</c:v>
                </c:pt>
              </c:strCache>
            </c:strRef>
          </c:cat>
          <c:val>
            <c:numRef>
              <c:f>'Graphique 2'!$C$5:$C$10</c:f>
              <c:numCache>
                <c:formatCode>0</c:formatCode>
                <c:ptCount val="6"/>
                <c:pt idx="0">
                  <c:v>15.1</c:v>
                </c:pt>
                <c:pt idx="1">
                  <c:v>14.31</c:v>
                </c:pt>
                <c:pt idx="2">
                  <c:v>17.600000000000001</c:v>
                </c:pt>
                <c:pt idx="3">
                  <c:v>6.9</c:v>
                </c:pt>
                <c:pt idx="4">
                  <c:v>15.2</c:v>
                </c:pt>
                <c:pt idx="5">
                  <c:v>7.6</c:v>
                </c:pt>
              </c:numCache>
            </c:numRef>
          </c:val>
          <c:extLst>
            <c:ext xmlns:c16="http://schemas.microsoft.com/office/drawing/2014/chart" uri="{C3380CC4-5D6E-409C-BE32-E72D297353CC}">
              <c16:uniqueId val="{00000001-3427-4055-9236-0F00651A8D12}"/>
            </c:ext>
          </c:extLst>
        </c:ser>
        <c:ser>
          <c:idx val="2"/>
          <c:order val="2"/>
          <c:tx>
            <c:strRef>
              <c:f>'Graphique 2'!$D$4</c:f>
              <c:strCache>
                <c:ptCount val="1"/>
                <c:pt idx="0">
                  <c:v>2017*</c:v>
                </c:pt>
              </c:strCache>
            </c:strRef>
          </c:tx>
          <c:invertIfNegative val="0"/>
          <c:cat>
            <c:strRef>
              <c:f>'Graphique 2'!$A$5:$A$10</c:f>
              <c:strCache>
                <c:ptCount val="6"/>
                <c:pt idx="0">
                  <c:v>… des moyens matériels adaptés et suffisants**</c:v>
                </c:pt>
                <c:pt idx="1">
                  <c:v>… des informations claires et suffisantes**</c:v>
                </c:pt>
                <c:pt idx="2">
                  <c:v>… un nombre de collègues ou de collaborateurs suffisants</c:v>
                </c:pt>
                <c:pt idx="3">
                  <c:v>… la possibilité de coopérer** </c:v>
                </c:pt>
                <c:pt idx="4">
                  <c:v>… une formation suffisante et adaptée**</c:v>
                </c:pt>
                <c:pt idx="5">
                  <c:v>… 3 indicateurs ou plus de travail empêché**</c:v>
                </c:pt>
              </c:strCache>
            </c:strRef>
          </c:cat>
          <c:val>
            <c:numRef>
              <c:f>'Graphique 2'!$D$5:$D$10</c:f>
              <c:numCache>
                <c:formatCode>0</c:formatCode>
                <c:ptCount val="6"/>
                <c:pt idx="0">
                  <c:v>14.8</c:v>
                </c:pt>
                <c:pt idx="1">
                  <c:v>14.5</c:v>
                </c:pt>
                <c:pt idx="2">
                  <c:v>18.5</c:v>
                </c:pt>
                <c:pt idx="3">
                  <c:v>7.3</c:v>
                </c:pt>
                <c:pt idx="4">
                  <c:v>14.2</c:v>
                </c:pt>
                <c:pt idx="5">
                  <c:v>6.9</c:v>
                </c:pt>
              </c:numCache>
            </c:numRef>
          </c:val>
          <c:extLst>
            <c:ext xmlns:c16="http://schemas.microsoft.com/office/drawing/2014/chart" uri="{C3380CC4-5D6E-409C-BE32-E72D297353CC}">
              <c16:uniqueId val="{00000002-3427-4055-9236-0F00651A8D12}"/>
            </c:ext>
          </c:extLst>
        </c:ser>
        <c:dLbls>
          <c:showLegendKey val="0"/>
          <c:showVal val="0"/>
          <c:showCatName val="0"/>
          <c:showSerName val="0"/>
          <c:showPercent val="0"/>
          <c:showBubbleSize val="0"/>
        </c:dLbls>
        <c:gapWidth val="150"/>
        <c:axId val="107634048"/>
        <c:axId val="107656320"/>
      </c:barChart>
      <c:catAx>
        <c:axId val="107634048"/>
        <c:scaling>
          <c:orientation val="minMax"/>
        </c:scaling>
        <c:delete val="0"/>
        <c:axPos val="b"/>
        <c:numFmt formatCode="General" sourceLinked="0"/>
        <c:majorTickMark val="none"/>
        <c:minorTickMark val="none"/>
        <c:tickLblPos val="nextTo"/>
        <c:crossAx val="107656320"/>
        <c:crosses val="autoZero"/>
        <c:auto val="1"/>
        <c:lblAlgn val="ctr"/>
        <c:lblOffset val="100"/>
        <c:noMultiLvlLbl val="0"/>
      </c:catAx>
      <c:valAx>
        <c:axId val="107656320"/>
        <c:scaling>
          <c:orientation val="minMax"/>
        </c:scaling>
        <c:delete val="0"/>
        <c:axPos val="l"/>
        <c:majorGridlines/>
        <c:numFmt formatCode="0" sourceLinked="1"/>
        <c:majorTickMark val="none"/>
        <c:minorTickMark val="none"/>
        <c:tickLblPos val="nextTo"/>
        <c:crossAx val="1076340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'Graphique 3'!$A$5</c:f>
              <c:strCache>
                <c:ptCount val="1"/>
                <c:pt idx="0">
                  <c:v>2003*</c:v>
                </c:pt>
              </c:strCache>
            </c:strRef>
          </c:tx>
          <c:invertIfNegative val="0"/>
          <c:cat>
            <c:strRef>
              <c:f>'Graphique 3'!$B$4:$F$4</c:f>
              <c:strCache>
                <c:ptCount val="5"/>
                <c:pt idx="0">
                  <c:v>Moins de 10 salariés</c:v>
                </c:pt>
                <c:pt idx="1">
                  <c:v>10-49 salariés</c:v>
                </c:pt>
                <c:pt idx="2">
                  <c:v>50-249 salariés</c:v>
                </c:pt>
                <c:pt idx="3">
                  <c:v>250 ou plus salariés</c:v>
                </c:pt>
                <c:pt idx="4">
                  <c:v>Ensemble</c:v>
                </c:pt>
              </c:strCache>
            </c:strRef>
          </c:cat>
          <c:val>
            <c:numRef>
              <c:f>'Graphique 3'!$B$5:$F$5</c:f>
              <c:numCache>
                <c:formatCode>General</c:formatCode>
                <c:ptCount val="5"/>
                <c:pt idx="0">
                  <c:v>13.47</c:v>
                </c:pt>
                <c:pt idx="1">
                  <c:v>16.66</c:v>
                </c:pt>
                <c:pt idx="2">
                  <c:v>18.86</c:v>
                </c:pt>
                <c:pt idx="3">
                  <c:v>16.260000000000002</c:v>
                </c:pt>
                <c:pt idx="4">
                  <c:v>16.260000000000002</c:v>
                </c:pt>
              </c:numCache>
            </c:numRef>
          </c:val>
          <c:extLst>
            <c:ext xmlns:c16="http://schemas.microsoft.com/office/drawing/2014/chart" uri="{C3380CC4-5D6E-409C-BE32-E72D297353CC}">
              <c16:uniqueId val="{00000000-7335-4BCF-BC05-BCFBF1E30FBC}"/>
            </c:ext>
          </c:extLst>
        </c:ser>
        <c:ser>
          <c:idx val="1"/>
          <c:order val="1"/>
          <c:tx>
            <c:strRef>
              <c:f>'Graphique 3'!$A$6</c:f>
              <c:strCache>
                <c:ptCount val="1"/>
                <c:pt idx="0">
                  <c:v>2010*</c:v>
                </c:pt>
              </c:strCache>
            </c:strRef>
          </c:tx>
          <c:invertIfNegative val="0"/>
          <c:cat>
            <c:strRef>
              <c:f>'Graphique 3'!$B$4:$F$4</c:f>
              <c:strCache>
                <c:ptCount val="5"/>
                <c:pt idx="0">
                  <c:v>Moins de 10 salariés</c:v>
                </c:pt>
                <c:pt idx="1">
                  <c:v>10-49 salariés</c:v>
                </c:pt>
                <c:pt idx="2">
                  <c:v>50-249 salariés</c:v>
                </c:pt>
                <c:pt idx="3">
                  <c:v>250 ou plus salariés</c:v>
                </c:pt>
                <c:pt idx="4">
                  <c:v>Ensemble</c:v>
                </c:pt>
              </c:strCache>
            </c:strRef>
          </c:cat>
          <c:val>
            <c:numRef>
              <c:f>'Graphique 3'!$B$6:$F$6</c:f>
              <c:numCache>
                <c:formatCode>General</c:formatCode>
                <c:ptCount val="5"/>
                <c:pt idx="0">
                  <c:v>16.07</c:v>
                </c:pt>
                <c:pt idx="1">
                  <c:v>22.35</c:v>
                </c:pt>
                <c:pt idx="2">
                  <c:v>24.24</c:v>
                </c:pt>
                <c:pt idx="3">
                  <c:v>24.37</c:v>
                </c:pt>
                <c:pt idx="4">
                  <c:v>21.7</c:v>
                </c:pt>
              </c:numCache>
            </c:numRef>
          </c:val>
          <c:extLst>
            <c:ext xmlns:c16="http://schemas.microsoft.com/office/drawing/2014/chart" uri="{C3380CC4-5D6E-409C-BE32-E72D297353CC}">
              <c16:uniqueId val="{00000001-7335-4BCF-BC05-BCFBF1E30FBC}"/>
            </c:ext>
          </c:extLst>
        </c:ser>
        <c:ser>
          <c:idx val="2"/>
          <c:order val="2"/>
          <c:tx>
            <c:strRef>
              <c:f>'Graphique 3'!$A$7</c:f>
              <c:strCache>
                <c:ptCount val="1"/>
                <c:pt idx="0">
                  <c:v>2017*</c:v>
                </c:pt>
              </c:strCache>
            </c:strRef>
          </c:tx>
          <c:invertIfNegative val="0"/>
          <c:cat>
            <c:strRef>
              <c:f>'Graphique 3'!$B$4:$F$4</c:f>
              <c:strCache>
                <c:ptCount val="5"/>
                <c:pt idx="0">
                  <c:v>Moins de 10 salariés</c:v>
                </c:pt>
                <c:pt idx="1">
                  <c:v>10-49 salariés</c:v>
                </c:pt>
                <c:pt idx="2">
                  <c:v>50-249 salariés</c:v>
                </c:pt>
                <c:pt idx="3">
                  <c:v>250 ou plus salariés</c:v>
                </c:pt>
                <c:pt idx="4">
                  <c:v>Ensemble</c:v>
                </c:pt>
              </c:strCache>
            </c:strRef>
          </c:cat>
          <c:val>
            <c:numRef>
              <c:f>'Graphique 3'!$B$7:$F$7</c:f>
              <c:numCache>
                <c:formatCode>General</c:formatCode>
                <c:ptCount val="5"/>
                <c:pt idx="0">
                  <c:v>11.58</c:v>
                </c:pt>
                <c:pt idx="1">
                  <c:v>16.170000000000002</c:v>
                </c:pt>
                <c:pt idx="2">
                  <c:v>17.489999999999998</c:v>
                </c:pt>
                <c:pt idx="3">
                  <c:v>16.23</c:v>
                </c:pt>
                <c:pt idx="4">
                  <c:v>15.13</c:v>
                </c:pt>
              </c:numCache>
            </c:numRef>
          </c:val>
          <c:extLst>
            <c:ext xmlns:c16="http://schemas.microsoft.com/office/drawing/2014/chart" uri="{C3380CC4-5D6E-409C-BE32-E72D297353CC}">
              <c16:uniqueId val="{00000002-7335-4BCF-BC05-BCFBF1E30FBC}"/>
            </c:ext>
          </c:extLst>
        </c:ser>
        <c:dLbls>
          <c:showLegendKey val="0"/>
          <c:showVal val="0"/>
          <c:showCatName val="0"/>
          <c:showSerName val="0"/>
          <c:showPercent val="0"/>
          <c:showBubbleSize val="0"/>
        </c:dLbls>
        <c:gapWidth val="150"/>
        <c:axId val="112354048"/>
        <c:axId val="112355584"/>
      </c:barChart>
      <c:catAx>
        <c:axId val="112354048"/>
        <c:scaling>
          <c:orientation val="minMax"/>
        </c:scaling>
        <c:delete val="0"/>
        <c:axPos val="b"/>
        <c:numFmt formatCode="General" sourceLinked="0"/>
        <c:majorTickMark val="out"/>
        <c:minorTickMark val="none"/>
        <c:tickLblPos val="nextTo"/>
        <c:crossAx val="112355584"/>
        <c:crosses val="autoZero"/>
        <c:auto val="1"/>
        <c:lblAlgn val="ctr"/>
        <c:lblOffset val="100"/>
        <c:noMultiLvlLbl val="0"/>
      </c:catAx>
      <c:valAx>
        <c:axId val="112355584"/>
        <c:scaling>
          <c:orientation val="minMax"/>
        </c:scaling>
        <c:delete val="0"/>
        <c:axPos val="l"/>
        <c:majorGridlines/>
        <c:numFmt formatCode="General" sourceLinked="1"/>
        <c:majorTickMark val="out"/>
        <c:minorTickMark val="none"/>
        <c:tickLblPos val="nextTo"/>
        <c:crossAx val="1123540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Graphique A - Évolution des catégories socioprofessionnelles de 1994 à 2017</a:t>
            </a:r>
          </a:p>
        </c:rich>
      </c:tx>
      <c:layout/>
      <c:overlay val="0"/>
    </c:title>
    <c:autoTitleDeleted val="0"/>
    <c:plotArea>
      <c:layout/>
      <c:barChart>
        <c:barDir val="col"/>
        <c:grouping val="clustered"/>
        <c:varyColors val="0"/>
        <c:ser>
          <c:idx val="0"/>
          <c:order val="0"/>
          <c:tx>
            <c:strRef>
              <c:f>'Graphiques A et B'!$B$3</c:f>
              <c:strCache>
                <c:ptCount val="1"/>
                <c:pt idx="0">
                  <c:v>1994</c:v>
                </c:pt>
              </c:strCache>
            </c:strRef>
          </c:tx>
          <c:invertIfNegative val="0"/>
          <c:cat>
            <c:strRef>
              <c:f>'Graphiques A et B'!$A$4:$A$9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'Graphiques A et B'!$B$4:$B$9</c:f>
              <c:numCache>
                <c:formatCode>0.0</c:formatCode>
                <c:ptCount val="6"/>
                <c:pt idx="0">
                  <c:v>11.63</c:v>
                </c:pt>
                <c:pt idx="1">
                  <c:v>20.53</c:v>
                </c:pt>
                <c:pt idx="2">
                  <c:v>14.35</c:v>
                </c:pt>
                <c:pt idx="3">
                  <c:v>15.25</c:v>
                </c:pt>
                <c:pt idx="4">
                  <c:v>22.54</c:v>
                </c:pt>
                <c:pt idx="5">
                  <c:v>15.69</c:v>
                </c:pt>
              </c:numCache>
            </c:numRef>
          </c:val>
          <c:extLst>
            <c:ext xmlns:c16="http://schemas.microsoft.com/office/drawing/2014/chart" uri="{C3380CC4-5D6E-409C-BE32-E72D297353CC}">
              <c16:uniqueId val="{00000000-C886-4A3C-A9B4-8F2D6857BCD4}"/>
            </c:ext>
          </c:extLst>
        </c:ser>
        <c:ser>
          <c:idx val="1"/>
          <c:order val="1"/>
          <c:tx>
            <c:strRef>
              <c:f>'Graphiques A et B'!$C$3</c:f>
              <c:strCache>
                <c:ptCount val="1"/>
                <c:pt idx="0">
                  <c:v>2003*</c:v>
                </c:pt>
              </c:strCache>
            </c:strRef>
          </c:tx>
          <c:invertIfNegative val="0"/>
          <c:cat>
            <c:strRef>
              <c:f>'Graphiques A et B'!$A$4:$A$9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'Graphiques A et B'!$C$4:$C$9</c:f>
              <c:numCache>
                <c:formatCode>0.0</c:formatCode>
                <c:ptCount val="6"/>
                <c:pt idx="0">
                  <c:v>15.1</c:v>
                </c:pt>
                <c:pt idx="1">
                  <c:v>23.16</c:v>
                </c:pt>
                <c:pt idx="2">
                  <c:v>12.98</c:v>
                </c:pt>
                <c:pt idx="3">
                  <c:v>13.65</c:v>
                </c:pt>
                <c:pt idx="4">
                  <c:v>22.57</c:v>
                </c:pt>
                <c:pt idx="5">
                  <c:v>12.55</c:v>
                </c:pt>
              </c:numCache>
            </c:numRef>
          </c:val>
          <c:extLst>
            <c:ext xmlns:c16="http://schemas.microsoft.com/office/drawing/2014/chart" uri="{C3380CC4-5D6E-409C-BE32-E72D297353CC}">
              <c16:uniqueId val="{00000001-C886-4A3C-A9B4-8F2D6857BCD4}"/>
            </c:ext>
          </c:extLst>
        </c:ser>
        <c:ser>
          <c:idx val="2"/>
          <c:order val="2"/>
          <c:tx>
            <c:strRef>
              <c:f>'Graphiques A et B'!$D$3</c:f>
              <c:strCache>
                <c:ptCount val="1"/>
                <c:pt idx="0">
                  <c:v>2010*</c:v>
                </c:pt>
              </c:strCache>
            </c:strRef>
          </c:tx>
          <c:invertIfNegative val="0"/>
          <c:cat>
            <c:strRef>
              <c:f>'Graphiques A et B'!$A$4:$A$9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'Graphiques A et B'!$D$4:$D$9</c:f>
              <c:numCache>
                <c:formatCode>0.0</c:formatCode>
                <c:ptCount val="6"/>
                <c:pt idx="0">
                  <c:v>14.85</c:v>
                </c:pt>
                <c:pt idx="1">
                  <c:v>22.34</c:v>
                </c:pt>
                <c:pt idx="2">
                  <c:v>11.78</c:v>
                </c:pt>
                <c:pt idx="3">
                  <c:v>17.079999999999998</c:v>
                </c:pt>
                <c:pt idx="4">
                  <c:v>20.63</c:v>
                </c:pt>
                <c:pt idx="5">
                  <c:v>13.31</c:v>
                </c:pt>
              </c:numCache>
            </c:numRef>
          </c:val>
          <c:extLst>
            <c:ext xmlns:c16="http://schemas.microsoft.com/office/drawing/2014/chart" uri="{C3380CC4-5D6E-409C-BE32-E72D297353CC}">
              <c16:uniqueId val="{00000002-C886-4A3C-A9B4-8F2D6857BCD4}"/>
            </c:ext>
          </c:extLst>
        </c:ser>
        <c:ser>
          <c:idx val="3"/>
          <c:order val="3"/>
          <c:tx>
            <c:strRef>
              <c:f>'Graphiques A et B'!$E$3</c:f>
              <c:strCache>
                <c:ptCount val="1"/>
                <c:pt idx="0">
                  <c:v>2017*</c:v>
                </c:pt>
              </c:strCache>
            </c:strRef>
          </c:tx>
          <c:invertIfNegative val="0"/>
          <c:cat>
            <c:strRef>
              <c:f>'Graphiques A et B'!$A$4:$A$9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'Graphiques A et B'!$E$4:$E$9</c:f>
              <c:numCache>
                <c:formatCode>0.0</c:formatCode>
                <c:ptCount val="6"/>
                <c:pt idx="0">
                  <c:v>16.899999999999999</c:v>
                </c:pt>
                <c:pt idx="1">
                  <c:v>17.899999999999999</c:v>
                </c:pt>
                <c:pt idx="2">
                  <c:v>13.58</c:v>
                </c:pt>
                <c:pt idx="3">
                  <c:v>21.78</c:v>
                </c:pt>
                <c:pt idx="4">
                  <c:v>19.79</c:v>
                </c:pt>
                <c:pt idx="5">
                  <c:v>10.06</c:v>
                </c:pt>
              </c:numCache>
            </c:numRef>
          </c:val>
          <c:extLst>
            <c:ext xmlns:c16="http://schemas.microsoft.com/office/drawing/2014/chart" uri="{C3380CC4-5D6E-409C-BE32-E72D297353CC}">
              <c16:uniqueId val="{00000003-C886-4A3C-A9B4-8F2D6857BCD4}"/>
            </c:ext>
          </c:extLst>
        </c:ser>
        <c:dLbls>
          <c:showLegendKey val="0"/>
          <c:showVal val="0"/>
          <c:showCatName val="0"/>
          <c:showSerName val="0"/>
          <c:showPercent val="0"/>
          <c:showBubbleSize val="0"/>
        </c:dLbls>
        <c:gapWidth val="150"/>
        <c:axId val="113550464"/>
        <c:axId val="113552000"/>
      </c:barChart>
      <c:catAx>
        <c:axId val="113550464"/>
        <c:scaling>
          <c:orientation val="minMax"/>
        </c:scaling>
        <c:delete val="0"/>
        <c:axPos val="b"/>
        <c:numFmt formatCode="General" sourceLinked="0"/>
        <c:majorTickMark val="out"/>
        <c:minorTickMark val="none"/>
        <c:tickLblPos val="nextTo"/>
        <c:crossAx val="113552000"/>
        <c:crosses val="autoZero"/>
        <c:auto val="1"/>
        <c:lblAlgn val="ctr"/>
        <c:lblOffset val="100"/>
        <c:noMultiLvlLbl val="0"/>
      </c:catAx>
      <c:valAx>
        <c:axId val="113552000"/>
        <c:scaling>
          <c:orientation val="minMax"/>
        </c:scaling>
        <c:delete val="0"/>
        <c:axPos val="l"/>
        <c:majorGridlines/>
        <c:numFmt formatCode="0.0" sourceLinked="1"/>
        <c:majorTickMark val="out"/>
        <c:minorTickMark val="none"/>
        <c:tickLblPos val="nextTo"/>
        <c:crossAx val="113550464"/>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Graphique B - Évolution des secteurs d'activité*</a:t>
            </a:r>
            <a:r>
              <a:rPr lang="fr-FR" baseline="0"/>
              <a:t> </a:t>
            </a:r>
          </a:p>
          <a:p>
            <a:pPr>
              <a:defRPr/>
            </a:pPr>
            <a:r>
              <a:rPr lang="fr-FR" baseline="0"/>
              <a:t>de 1994 à 2017</a:t>
            </a:r>
            <a:endParaRPr lang="fr-FR"/>
          </a:p>
        </c:rich>
      </c:tx>
      <c:layout/>
      <c:overlay val="0"/>
    </c:title>
    <c:autoTitleDeleted val="0"/>
    <c:plotArea>
      <c:layout/>
      <c:barChart>
        <c:barDir val="col"/>
        <c:grouping val="clustered"/>
        <c:varyColors val="0"/>
        <c:ser>
          <c:idx val="0"/>
          <c:order val="0"/>
          <c:tx>
            <c:strRef>
              <c:f>'Graphiques A et B'!$B$14</c:f>
              <c:strCache>
                <c:ptCount val="1"/>
                <c:pt idx="0">
                  <c:v>1994</c:v>
                </c:pt>
              </c:strCache>
            </c:strRef>
          </c:tx>
          <c:invertIfNegative val="0"/>
          <c:cat>
            <c:strRef>
              <c:f>'Graphiques A et B'!$A$15:$A$18</c:f>
              <c:strCache>
                <c:ptCount val="4"/>
                <c:pt idx="0">
                  <c:v>Agriculture</c:v>
                </c:pt>
                <c:pt idx="1">
                  <c:v>Industrie</c:v>
                </c:pt>
                <c:pt idx="2">
                  <c:v>Construction</c:v>
                </c:pt>
                <c:pt idx="3">
                  <c:v>Tertiaire</c:v>
                </c:pt>
              </c:strCache>
            </c:strRef>
          </c:cat>
          <c:val>
            <c:numRef>
              <c:f>'Graphiques A et B'!$B$15:$B$18</c:f>
              <c:numCache>
                <c:formatCode>0.0</c:formatCode>
                <c:ptCount val="4"/>
                <c:pt idx="0">
                  <c:v>5.0599999999999996</c:v>
                </c:pt>
                <c:pt idx="1">
                  <c:v>26.43</c:v>
                </c:pt>
                <c:pt idx="2">
                  <c:v>8.01</c:v>
                </c:pt>
                <c:pt idx="3">
                  <c:v>60.47</c:v>
                </c:pt>
              </c:numCache>
            </c:numRef>
          </c:val>
          <c:extLst>
            <c:ext xmlns:c16="http://schemas.microsoft.com/office/drawing/2014/chart" uri="{C3380CC4-5D6E-409C-BE32-E72D297353CC}">
              <c16:uniqueId val="{00000000-383C-4C64-8DFC-8BD3DA2E292C}"/>
            </c:ext>
          </c:extLst>
        </c:ser>
        <c:ser>
          <c:idx val="1"/>
          <c:order val="1"/>
          <c:tx>
            <c:strRef>
              <c:f>'Graphiques A et B'!$C$14</c:f>
              <c:strCache>
                <c:ptCount val="1"/>
                <c:pt idx="0">
                  <c:v>2003*</c:v>
                </c:pt>
              </c:strCache>
            </c:strRef>
          </c:tx>
          <c:invertIfNegative val="0"/>
          <c:cat>
            <c:strRef>
              <c:f>'Graphiques A et B'!$A$15:$A$18</c:f>
              <c:strCache>
                <c:ptCount val="4"/>
                <c:pt idx="0">
                  <c:v>Agriculture</c:v>
                </c:pt>
                <c:pt idx="1">
                  <c:v>Industrie</c:v>
                </c:pt>
                <c:pt idx="2">
                  <c:v>Construction</c:v>
                </c:pt>
                <c:pt idx="3">
                  <c:v>Tertiaire</c:v>
                </c:pt>
              </c:strCache>
            </c:strRef>
          </c:cat>
          <c:val>
            <c:numRef>
              <c:f>'Graphiques A et B'!$C$15:$C$18</c:f>
              <c:numCache>
                <c:formatCode>0.0</c:formatCode>
                <c:ptCount val="4"/>
                <c:pt idx="0">
                  <c:v>2.0099999999999998</c:v>
                </c:pt>
                <c:pt idx="1">
                  <c:v>24.39</c:v>
                </c:pt>
                <c:pt idx="2">
                  <c:v>7.69</c:v>
                </c:pt>
                <c:pt idx="3">
                  <c:v>65.92</c:v>
                </c:pt>
              </c:numCache>
            </c:numRef>
          </c:val>
          <c:extLst>
            <c:ext xmlns:c16="http://schemas.microsoft.com/office/drawing/2014/chart" uri="{C3380CC4-5D6E-409C-BE32-E72D297353CC}">
              <c16:uniqueId val="{00000001-383C-4C64-8DFC-8BD3DA2E292C}"/>
            </c:ext>
          </c:extLst>
        </c:ser>
        <c:ser>
          <c:idx val="2"/>
          <c:order val="2"/>
          <c:tx>
            <c:strRef>
              <c:f>'Graphiques A et B'!$D$14</c:f>
              <c:strCache>
                <c:ptCount val="1"/>
                <c:pt idx="0">
                  <c:v>2010*</c:v>
                </c:pt>
              </c:strCache>
            </c:strRef>
          </c:tx>
          <c:invertIfNegative val="0"/>
          <c:cat>
            <c:strRef>
              <c:f>'Graphiques A et B'!$A$15:$A$18</c:f>
              <c:strCache>
                <c:ptCount val="4"/>
                <c:pt idx="0">
                  <c:v>Agriculture</c:v>
                </c:pt>
                <c:pt idx="1">
                  <c:v>Industrie</c:v>
                </c:pt>
                <c:pt idx="2">
                  <c:v>Construction</c:v>
                </c:pt>
                <c:pt idx="3">
                  <c:v>Tertiaire</c:v>
                </c:pt>
              </c:strCache>
            </c:strRef>
          </c:cat>
          <c:val>
            <c:numRef>
              <c:f>'Graphiques A et B'!$D$15:$D$18</c:f>
              <c:numCache>
                <c:formatCode>0.0</c:formatCode>
                <c:ptCount val="4"/>
                <c:pt idx="0">
                  <c:v>1.42</c:v>
                </c:pt>
                <c:pt idx="1">
                  <c:v>19.989999999999998</c:v>
                </c:pt>
                <c:pt idx="2">
                  <c:v>8.69</c:v>
                </c:pt>
                <c:pt idx="3">
                  <c:v>69.900000000000006</c:v>
                </c:pt>
              </c:numCache>
            </c:numRef>
          </c:val>
          <c:extLst>
            <c:ext xmlns:c16="http://schemas.microsoft.com/office/drawing/2014/chart" uri="{C3380CC4-5D6E-409C-BE32-E72D297353CC}">
              <c16:uniqueId val="{00000002-383C-4C64-8DFC-8BD3DA2E292C}"/>
            </c:ext>
          </c:extLst>
        </c:ser>
        <c:ser>
          <c:idx val="3"/>
          <c:order val="3"/>
          <c:tx>
            <c:strRef>
              <c:f>'Graphiques A et B'!$E$14</c:f>
              <c:strCache>
                <c:ptCount val="1"/>
                <c:pt idx="0">
                  <c:v>2017*</c:v>
                </c:pt>
              </c:strCache>
            </c:strRef>
          </c:tx>
          <c:invertIfNegative val="0"/>
          <c:cat>
            <c:strRef>
              <c:f>'Graphiques A et B'!$A$15:$A$18</c:f>
              <c:strCache>
                <c:ptCount val="4"/>
                <c:pt idx="0">
                  <c:v>Agriculture</c:v>
                </c:pt>
                <c:pt idx="1">
                  <c:v>Industrie</c:v>
                </c:pt>
                <c:pt idx="2">
                  <c:v>Construction</c:v>
                </c:pt>
                <c:pt idx="3">
                  <c:v>Tertiaire</c:v>
                </c:pt>
              </c:strCache>
            </c:strRef>
          </c:cat>
          <c:val>
            <c:numRef>
              <c:f>'Graphiques A et B'!$E$15:$E$18</c:f>
              <c:numCache>
                <c:formatCode>0.0</c:formatCode>
                <c:ptCount val="4"/>
                <c:pt idx="0">
                  <c:v>1.68</c:v>
                </c:pt>
                <c:pt idx="1">
                  <c:v>16.510000000000002</c:v>
                </c:pt>
                <c:pt idx="2">
                  <c:v>6.97</c:v>
                </c:pt>
                <c:pt idx="3">
                  <c:v>74.849999999999994</c:v>
                </c:pt>
              </c:numCache>
            </c:numRef>
          </c:val>
          <c:extLst>
            <c:ext xmlns:c16="http://schemas.microsoft.com/office/drawing/2014/chart" uri="{C3380CC4-5D6E-409C-BE32-E72D297353CC}">
              <c16:uniqueId val="{00000003-383C-4C64-8DFC-8BD3DA2E292C}"/>
            </c:ext>
          </c:extLst>
        </c:ser>
        <c:dLbls>
          <c:showLegendKey val="0"/>
          <c:showVal val="0"/>
          <c:showCatName val="0"/>
          <c:showSerName val="0"/>
          <c:showPercent val="0"/>
          <c:showBubbleSize val="0"/>
        </c:dLbls>
        <c:gapWidth val="150"/>
        <c:axId val="114764416"/>
        <c:axId val="114774400"/>
      </c:barChart>
      <c:catAx>
        <c:axId val="114764416"/>
        <c:scaling>
          <c:orientation val="minMax"/>
        </c:scaling>
        <c:delete val="0"/>
        <c:axPos val="b"/>
        <c:numFmt formatCode="General" sourceLinked="1"/>
        <c:majorTickMark val="none"/>
        <c:minorTickMark val="none"/>
        <c:tickLblPos val="nextTo"/>
        <c:crossAx val="114774400"/>
        <c:crosses val="autoZero"/>
        <c:auto val="1"/>
        <c:lblAlgn val="ctr"/>
        <c:lblOffset val="100"/>
        <c:noMultiLvlLbl val="0"/>
      </c:catAx>
      <c:valAx>
        <c:axId val="114774400"/>
        <c:scaling>
          <c:orientation val="minMax"/>
          <c:min val="0"/>
        </c:scaling>
        <c:delete val="0"/>
        <c:axPos val="l"/>
        <c:majorGridlines/>
        <c:numFmt formatCode="0.0" sourceLinked="1"/>
        <c:majorTickMark val="none"/>
        <c:minorTickMark val="none"/>
        <c:tickLblPos val="nextTo"/>
        <c:crossAx val="114764416"/>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Graphique C -</a:t>
            </a:r>
            <a:r>
              <a:rPr lang="fr-FR" baseline="0"/>
              <a:t> É</a:t>
            </a:r>
            <a:r>
              <a:rPr lang="fr-FR"/>
              <a:t>volution des PCS dans le secteur tertiaire* de 1994 à 2017</a:t>
            </a:r>
          </a:p>
        </c:rich>
      </c:tx>
      <c:layout/>
      <c:overlay val="0"/>
    </c:title>
    <c:autoTitleDeleted val="0"/>
    <c:plotArea>
      <c:layout/>
      <c:barChart>
        <c:barDir val="col"/>
        <c:grouping val="clustered"/>
        <c:varyColors val="0"/>
        <c:ser>
          <c:idx val="0"/>
          <c:order val="0"/>
          <c:tx>
            <c:strRef>
              <c:f>'Graphique C'!$B$3</c:f>
              <c:strCache>
                <c:ptCount val="1"/>
                <c:pt idx="0">
                  <c:v>1994</c:v>
                </c:pt>
              </c:strCache>
            </c:strRef>
          </c:tx>
          <c:invertIfNegative val="0"/>
          <c:cat>
            <c:strRef>
              <c:f>'Graphique C'!$A$4:$A$9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C'!$B$4:$B$9</c:f>
              <c:numCache>
                <c:formatCode>0.0</c:formatCode>
                <c:ptCount val="6"/>
                <c:pt idx="0">
                  <c:v>13.42</c:v>
                </c:pt>
                <c:pt idx="1">
                  <c:v>21.7</c:v>
                </c:pt>
                <c:pt idx="2">
                  <c:v>18.79</c:v>
                </c:pt>
                <c:pt idx="3">
                  <c:v>24.14</c:v>
                </c:pt>
                <c:pt idx="4">
                  <c:v>13.44</c:v>
                </c:pt>
                <c:pt idx="5">
                  <c:v>8.52</c:v>
                </c:pt>
              </c:numCache>
            </c:numRef>
          </c:val>
          <c:extLst>
            <c:ext xmlns:c16="http://schemas.microsoft.com/office/drawing/2014/chart" uri="{C3380CC4-5D6E-409C-BE32-E72D297353CC}">
              <c16:uniqueId val="{00000000-92CB-456C-B9E3-7C87A7FC0B6F}"/>
            </c:ext>
          </c:extLst>
        </c:ser>
        <c:ser>
          <c:idx val="1"/>
          <c:order val="1"/>
          <c:tx>
            <c:strRef>
              <c:f>'Graphique C'!$C$3</c:f>
              <c:strCache>
                <c:ptCount val="1"/>
                <c:pt idx="0">
                  <c:v>2003*</c:v>
                </c:pt>
              </c:strCache>
            </c:strRef>
          </c:tx>
          <c:invertIfNegative val="0"/>
          <c:cat>
            <c:strRef>
              <c:f>'Graphique C'!$A$4:$A$9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C'!$C$4:$C$9</c:f>
              <c:numCache>
                <c:formatCode>0.0</c:formatCode>
                <c:ptCount val="6"/>
                <c:pt idx="0">
                  <c:v>15.37</c:v>
                </c:pt>
                <c:pt idx="1">
                  <c:v>25.1</c:v>
                </c:pt>
                <c:pt idx="2">
                  <c:v>17.39</c:v>
                </c:pt>
                <c:pt idx="3">
                  <c:v>19.52</c:v>
                </c:pt>
                <c:pt idx="4">
                  <c:v>14.02</c:v>
                </c:pt>
                <c:pt idx="5">
                  <c:v>8.6</c:v>
                </c:pt>
              </c:numCache>
            </c:numRef>
          </c:val>
          <c:extLst>
            <c:ext xmlns:c16="http://schemas.microsoft.com/office/drawing/2014/chart" uri="{C3380CC4-5D6E-409C-BE32-E72D297353CC}">
              <c16:uniqueId val="{00000001-92CB-456C-B9E3-7C87A7FC0B6F}"/>
            </c:ext>
          </c:extLst>
        </c:ser>
        <c:ser>
          <c:idx val="2"/>
          <c:order val="2"/>
          <c:tx>
            <c:strRef>
              <c:f>'Graphique C'!$D$3</c:f>
              <c:strCache>
                <c:ptCount val="1"/>
                <c:pt idx="0">
                  <c:v>2010*</c:v>
                </c:pt>
              </c:strCache>
            </c:strRef>
          </c:tx>
          <c:invertIfNegative val="0"/>
          <c:cat>
            <c:strRef>
              <c:f>'Graphique C'!$A$4:$A$9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C'!$D$4:$D$9</c:f>
              <c:numCache>
                <c:formatCode>0.0</c:formatCode>
                <c:ptCount val="6"/>
                <c:pt idx="0">
                  <c:v>15.84</c:v>
                </c:pt>
                <c:pt idx="1">
                  <c:v>25.83</c:v>
                </c:pt>
                <c:pt idx="2">
                  <c:v>15.84</c:v>
                </c:pt>
                <c:pt idx="3">
                  <c:v>24.57</c:v>
                </c:pt>
                <c:pt idx="4">
                  <c:v>11.07</c:v>
                </c:pt>
                <c:pt idx="5">
                  <c:v>6.86</c:v>
                </c:pt>
              </c:numCache>
            </c:numRef>
          </c:val>
          <c:extLst>
            <c:ext xmlns:c16="http://schemas.microsoft.com/office/drawing/2014/chart" uri="{C3380CC4-5D6E-409C-BE32-E72D297353CC}">
              <c16:uniqueId val="{00000002-92CB-456C-B9E3-7C87A7FC0B6F}"/>
            </c:ext>
          </c:extLst>
        </c:ser>
        <c:ser>
          <c:idx val="3"/>
          <c:order val="3"/>
          <c:tx>
            <c:strRef>
              <c:f>'Graphique C'!$E$3</c:f>
              <c:strCache>
                <c:ptCount val="1"/>
                <c:pt idx="0">
                  <c:v>2017*</c:v>
                </c:pt>
              </c:strCache>
            </c:strRef>
          </c:tx>
          <c:invertIfNegative val="0"/>
          <c:cat>
            <c:strRef>
              <c:f>'Graphique C'!$A$4:$A$9</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C'!$E$4:$E$9</c:f>
              <c:numCache>
                <c:formatCode>0.0</c:formatCode>
                <c:ptCount val="6"/>
                <c:pt idx="0">
                  <c:v>17.04</c:v>
                </c:pt>
                <c:pt idx="1">
                  <c:v>17.78</c:v>
                </c:pt>
                <c:pt idx="2">
                  <c:v>15.63</c:v>
                </c:pt>
                <c:pt idx="3">
                  <c:v>27.99</c:v>
                </c:pt>
                <c:pt idx="4">
                  <c:v>13.55</c:v>
                </c:pt>
                <c:pt idx="5">
                  <c:v>8.01</c:v>
                </c:pt>
              </c:numCache>
            </c:numRef>
          </c:val>
          <c:extLst>
            <c:ext xmlns:c16="http://schemas.microsoft.com/office/drawing/2014/chart" uri="{C3380CC4-5D6E-409C-BE32-E72D297353CC}">
              <c16:uniqueId val="{00000003-92CB-456C-B9E3-7C87A7FC0B6F}"/>
            </c:ext>
          </c:extLst>
        </c:ser>
        <c:dLbls>
          <c:showLegendKey val="0"/>
          <c:showVal val="0"/>
          <c:showCatName val="0"/>
          <c:showSerName val="0"/>
          <c:showPercent val="0"/>
          <c:showBubbleSize val="0"/>
        </c:dLbls>
        <c:gapWidth val="150"/>
        <c:axId val="114818432"/>
        <c:axId val="114955392"/>
      </c:barChart>
      <c:catAx>
        <c:axId val="114818432"/>
        <c:scaling>
          <c:orientation val="minMax"/>
        </c:scaling>
        <c:delete val="0"/>
        <c:axPos val="b"/>
        <c:numFmt formatCode="General" sourceLinked="0"/>
        <c:majorTickMark val="none"/>
        <c:minorTickMark val="none"/>
        <c:tickLblPos val="nextTo"/>
        <c:crossAx val="114955392"/>
        <c:crosses val="autoZero"/>
        <c:auto val="1"/>
        <c:lblAlgn val="ctr"/>
        <c:lblOffset val="100"/>
        <c:noMultiLvlLbl val="0"/>
      </c:catAx>
      <c:valAx>
        <c:axId val="114955392"/>
        <c:scaling>
          <c:orientation val="minMax"/>
        </c:scaling>
        <c:delete val="0"/>
        <c:axPos val="l"/>
        <c:majorGridlines/>
        <c:numFmt formatCode="0.0" sourceLinked="1"/>
        <c:majorTickMark val="none"/>
        <c:minorTickMark val="none"/>
        <c:tickLblPos val="nextTo"/>
        <c:crossAx val="1148184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Graphique D - Évolutions des PCS dans l'industrie*</a:t>
            </a:r>
            <a:r>
              <a:rPr lang="fr-FR" baseline="0"/>
              <a:t> </a:t>
            </a:r>
          </a:p>
          <a:p>
            <a:pPr>
              <a:defRPr/>
            </a:pPr>
            <a:r>
              <a:rPr lang="fr-FR" baseline="0"/>
              <a:t>de 1994 à 2017</a:t>
            </a:r>
            <a:endParaRPr lang="fr-FR"/>
          </a:p>
        </c:rich>
      </c:tx>
      <c:layout/>
      <c:overlay val="0"/>
    </c:title>
    <c:autoTitleDeleted val="0"/>
    <c:plotArea>
      <c:layout/>
      <c:barChart>
        <c:barDir val="col"/>
        <c:grouping val="clustered"/>
        <c:varyColors val="0"/>
        <c:ser>
          <c:idx val="0"/>
          <c:order val="0"/>
          <c:tx>
            <c:strRef>
              <c:f>'Graphique D'!$B$4</c:f>
              <c:strCache>
                <c:ptCount val="1"/>
                <c:pt idx="0">
                  <c:v>1994</c:v>
                </c:pt>
              </c:strCache>
            </c:strRef>
          </c:tx>
          <c:invertIfNegative val="0"/>
          <c:cat>
            <c:strRef>
              <c:f>'Graphique D'!$A$5:$A$10</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D'!$B$5:$B$10</c:f>
              <c:numCache>
                <c:formatCode>0.0</c:formatCode>
                <c:ptCount val="6"/>
                <c:pt idx="0">
                  <c:v>10.17</c:v>
                </c:pt>
                <c:pt idx="1">
                  <c:v>21.26</c:v>
                </c:pt>
                <c:pt idx="2">
                  <c:v>8.3800000000000008</c:v>
                </c:pt>
                <c:pt idx="3">
                  <c:v>2.02</c:v>
                </c:pt>
                <c:pt idx="4">
                  <c:v>34.99</c:v>
                </c:pt>
                <c:pt idx="5">
                  <c:v>23.19</c:v>
                </c:pt>
              </c:numCache>
            </c:numRef>
          </c:val>
          <c:extLst>
            <c:ext xmlns:c16="http://schemas.microsoft.com/office/drawing/2014/chart" uri="{C3380CC4-5D6E-409C-BE32-E72D297353CC}">
              <c16:uniqueId val="{00000000-1F7D-4709-A381-E1A561BC0C1F}"/>
            </c:ext>
          </c:extLst>
        </c:ser>
        <c:ser>
          <c:idx val="1"/>
          <c:order val="1"/>
          <c:tx>
            <c:strRef>
              <c:f>'Graphique D'!$C$4</c:f>
              <c:strCache>
                <c:ptCount val="1"/>
                <c:pt idx="0">
                  <c:v>2003 *</c:v>
                </c:pt>
              </c:strCache>
            </c:strRef>
          </c:tx>
          <c:invertIfNegative val="0"/>
          <c:cat>
            <c:strRef>
              <c:f>'Graphique D'!$A$5:$A$10</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D'!$C$5:$C$10</c:f>
              <c:numCache>
                <c:formatCode>0.0</c:formatCode>
                <c:ptCount val="6"/>
                <c:pt idx="0">
                  <c:v>13.41</c:v>
                </c:pt>
                <c:pt idx="1">
                  <c:v>23.41</c:v>
                </c:pt>
                <c:pt idx="2">
                  <c:v>6.03</c:v>
                </c:pt>
                <c:pt idx="3">
                  <c:v>2.4900000000000002</c:v>
                </c:pt>
                <c:pt idx="4">
                  <c:v>35.57</c:v>
                </c:pt>
                <c:pt idx="5">
                  <c:v>19.09</c:v>
                </c:pt>
              </c:numCache>
            </c:numRef>
          </c:val>
          <c:extLst>
            <c:ext xmlns:c16="http://schemas.microsoft.com/office/drawing/2014/chart" uri="{C3380CC4-5D6E-409C-BE32-E72D297353CC}">
              <c16:uniqueId val="{00000001-1F7D-4709-A381-E1A561BC0C1F}"/>
            </c:ext>
          </c:extLst>
        </c:ser>
        <c:ser>
          <c:idx val="2"/>
          <c:order val="2"/>
          <c:tx>
            <c:strRef>
              <c:f>'Graphique D'!$D$4</c:f>
              <c:strCache>
                <c:ptCount val="1"/>
                <c:pt idx="0">
                  <c:v>2010 *</c:v>
                </c:pt>
              </c:strCache>
            </c:strRef>
          </c:tx>
          <c:invertIfNegative val="0"/>
          <c:cat>
            <c:strRef>
              <c:f>'Graphique D'!$A$5:$A$10</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D'!$D$5:$D$10</c:f>
              <c:numCache>
                <c:formatCode>0.0</c:formatCode>
                <c:ptCount val="6"/>
                <c:pt idx="0">
                  <c:v>12.97</c:v>
                </c:pt>
                <c:pt idx="1">
                  <c:v>23.7</c:v>
                </c:pt>
                <c:pt idx="2">
                  <c:v>5.07</c:v>
                </c:pt>
                <c:pt idx="3">
                  <c:v>3.21</c:v>
                </c:pt>
                <c:pt idx="4">
                  <c:v>35.94</c:v>
                </c:pt>
                <c:pt idx="5">
                  <c:v>19.100000000000001</c:v>
                </c:pt>
              </c:numCache>
            </c:numRef>
          </c:val>
          <c:extLst>
            <c:ext xmlns:c16="http://schemas.microsoft.com/office/drawing/2014/chart" uri="{C3380CC4-5D6E-409C-BE32-E72D297353CC}">
              <c16:uniqueId val="{00000002-1F7D-4709-A381-E1A561BC0C1F}"/>
            </c:ext>
          </c:extLst>
        </c:ser>
        <c:ser>
          <c:idx val="3"/>
          <c:order val="3"/>
          <c:tx>
            <c:strRef>
              <c:f>'Graphique D'!$E$4</c:f>
              <c:strCache>
                <c:ptCount val="1"/>
                <c:pt idx="0">
                  <c:v>2017 *</c:v>
                </c:pt>
              </c:strCache>
            </c:strRef>
          </c:tx>
          <c:invertIfNegative val="0"/>
          <c:cat>
            <c:strRef>
              <c:f>'Graphique D'!$A$5:$A$10</c:f>
              <c:strCache>
                <c:ptCount val="6"/>
                <c:pt idx="0">
                  <c:v>Cadres et professions intellectuelles sup.</c:v>
                </c:pt>
                <c:pt idx="1">
                  <c:v>Professions intermédiaires</c:v>
                </c:pt>
                <c:pt idx="2">
                  <c:v>Employés administratifs</c:v>
                </c:pt>
                <c:pt idx="3">
                  <c:v>Employés de commerce et de service</c:v>
                </c:pt>
                <c:pt idx="4">
                  <c:v>Ouvriers qualifiés</c:v>
                </c:pt>
                <c:pt idx="5">
                  <c:v>Ouvriers non qualifiés, ouvriers agricoles</c:v>
                </c:pt>
              </c:strCache>
            </c:strRef>
          </c:cat>
          <c:val>
            <c:numRef>
              <c:f>'Graphique D'!$E$5:$E$10</c:f>
              <c:numCache>
                <c:formatCode>0.0</c:formatCode>
                <c:ptCount val="6"/>
                <c:pt idx="0">
                  <c:v>21.49</c:v>
                </c:pt>
                <c:pt idx="1">
                  <c:v>21.78</c:v>
                </c:pt>
                <c:pt idx="2">
                  <c:v>6.05</c:v>
                </c:pt>
                <c:pt idx="3">
                  <c:v>4.57</c:v>
                </c:pt>
                <c:pt idx="4">
                  <c:v>34.950000000000003</c:v>
                </c:pt>
                <c:pt idx="5">
                  <c:v>11.16</c:v>
                </c:pt>
              </c:numCache>
            </c:numRef>
          </c:val>
          <c:extLst>
            <c:ext xmlns:c16="http://schemas.microsoft.com/office/drawing/2014/chart" uri="{C3380CC4-5D6E-409C-BE32-E72D297353CC}">
              <c16:uniqueId val="{00000003-1F7D-4709-A381-E1A561BC0C1F}"/>
            </c:ext>
          </c:extLst>
        </c:ser>
        <c:dLbls>
          <c:showLegendKey val="0"/>
          <c:showVal val="0"/>
          <c:showCatName val="0"/>
          <c:showSerName val="0"/>
          <c:showPercent val="0"/>
          <c:showBubbleSize val="0"/>
        </c:dLbls>
        <c:gapWidth val="150"/>
        <c:axId val="115296128"/>
        <c:axId val="115297664"/>
      </c:barChart>
      <c:catAx>
        <c:axId val="115296128"/>
        <c:scaling>
          <c:orientation val="minMax"/>
        </c:scaling>
        <c:delete val="0"/>
        <c:axPos val="b"/>
        <c:numFmt formatCode="General" sourceLinked="0"/>
        <c:majorTickMark val="none"/>
        <c:minorTickMark val="none"/>
        <c:tickLblPos val="nextTo"/>
        <c:crossAx val="115297664"/>
        <c:crosses val="autoZero"/>
        <c:auto val="1"/>
        <c:lblAlgn val="ctr"/>
        <c:lblOffset val="100"/>
        <c:noMultiLvlLbl val="0"/>
      </c:catAx>
      <c:valAx>
        <c:axId val="115297664"/>
        <c:scaling>
          <c:orientation val="minMax"/>
        </c:scaling>
        <c:delete val="0"/>
        <c:axPos val="l"/>
        <c:majorGridlines/>
        <c:numFmt formatCode="0.0" sourceLinked="1"/>
        <c:majorTickMark val="none"/>
        <c:minorTickMark val="none"/>
        <c:tickLblPos val="nextTo"/>
        <c:crossAx val="1152961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190500</xdr:colOff>
      <xdr:row>12</xdr:row>
      <xdr:rowOff>100011</xdr:rowOff>
    </xdr:from>
    <xdr:to>
      <xdr:col>3</xdr:col>
      <xdr:colOff>1171575</xdr:colOff>
      <xdr:row>36</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27</xdr:row>
      <xdr:rowOff>71437</xdr:rowOff>
    </xdr:from>
    <xdr:to>
      <xdr:col>6</xdr:col>
      <xdr:colOff>9525</xdr:colOff>
      <xdr:row>50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485775</xdr:colOff>
      <xdr:row>3</xdr:row>
      <xdr:rowOff>4761</xdr:rowOff>
    </xdr:from>
    <xdr:to>
      <xdr:col>13</xdr:col>
      <xdr:colOff>371475</xdr:colOff>
      <xdr:row>34</xdr:row>
      <xdr:rowOff>85724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9</xdr:row>
      <xdr:rowOff>157162</xdr:rowOff>
    </xdr:from>
    <xdr:to>
      <xdr:col>6</xdr:col>
      <xdr:colOff>314324</xdr:colOff>
      <xdr:row>30</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400050</xdr:colOff>
      <xdr:row>3</xdr:row>
      <xdr:rowOff>14286</xdr:rowOff>
    </xdr:from>
    <xdr:to>
      <xdr:col>15</xdr:col>
      <xdr:colOff>666750</xdr:colOff>
      <xdr:row>17</xdr:row>
      <xdr:rowOff>76199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419100</xdr:colOff>
      <xdr:row>20</xdr:row>
      <xdr:rowOff>128587</xdr:rowOff>
    </xdr:from>
    <xdr:to>
      <xdr:col>15</xdr:col>
      <xdr:colOff>666750</xdr:colOff>
      <xdr:row>39</xdr:row>
      <xdr:rowOff>28575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566736</xdr:colOff>
      <xdr:row>1</xdr:row>
      <xdr:rowOff>147636</xdr:rowOff>
    </xdr:from>
    <xdr:to>
      <xdr:col>15</xdr:col>
      <xdr:colOff>190499</xdr:colOff>
      <xdr:row>13</xdr:row>
      <xdr:rowOff>9524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xdr:colOff>
      <xdr:row>2</xdr:row>
      <xdr:rowOff>119062</xdr:rowOff>
    </xdr:from>
    <xdr:to>
      <xdr:col>15</xdr:col>
      <xdr:colOff>695326</xdr:colOff>
      <xdr:row>15</xdr:row>
      <xdr:rowOff>66675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RES.communication@dares.travail.gouv.f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48"/>
  <sheetViews>
    <sheetView tabSelected="1" topLeftCell="A10" workbookViewId="0">
      <selection activeCell="P23" sqref="P23"/>
    </sheetView>
  </sheetViews>
  <sheetFormatPr baseColWidth="10" defaultRowHeight="12.75" x14ac:dyDescent="0.2"/>
  <sheetData>
    <row r="1" spans="1:15" ht="42.75" customHeight="1" x14ac:dyDescent="0.2">
      <c r="A1" s="517" t="s">
        <v>198</v>
      </c>
      <c r="B1" s="518"/>
      <c r="C1" s="518"/>
      <c r="D1" s="518"/>
      <c r="E1" s="518"/>
      <c r="F1" s="518"/>
      <c r="G1" s="518"/>
      <c r="H1" s="518"/>
      <c r="I1" s="518"/>
      <c r="J1" s="518"/>
      <c r="K1" s="518"/>
      <c r="L1" s="519"/>
    </row>
    <row r="2" spans="1:15" ht="15" x14ac:dyDescent="0.2">
      <c r="A2" s="520" t="s">
        <v>147</v>
      </c>
      <c r="B2" s="520"/>
      <c r="C2" s="520"/>
      <c r="D2" s="520"/>
      <c r="E2" s="520"/>
      <c r="F2" s="520"/>
      <c r="G2" s="520"/>
      <c r="H2" s="520"/>
      <c r="I2" s="520"/>
      <c r="J2" s="520"/>
      <c r="K2" s="520"/>
      <c r="L2" s="520"/>
    </row>
    <row r="3" spans="1:15" ht="59.25" customHeight="1" x14ac:dyDescent="0.2">
      <c r="A3" s="521" t="s">
        <v>172</v>
      </c>
      <c r="B3" s="521"/>
      <c r="C3" s="521"/>
      <c r="D3" s="521"/>
      <c r="E3" s="521"/>
      <c r="F3" s="521"/>
      <c r="G3" s="521"/>
      <c r="H3" s="521"/>
      <c r="I3" s="521"/>
      <c r="J3" s="521"/>
      <c r="K3" s="521"/>
      <c r="L3" s="521"/>
    </row>
    <row r="4" spans="1:15" ht="15" x14ac:dyDescent="0.2">
      <c r="A4" s="520" t="s">
        <v>148</v>
      </c>
      <c r="B4" s="520"/>
      <c r="C4" s="520"/>
      <c r="D4" s="520"/>
      <c r="E4" s="520"/>
      <c r="F4" s="520"/>
      <c r="G4" s="520"/>
      <c r="H4" s="520"/>
      <c r="I4" s="520"/>
      <c r="J4" s="520"/>
      <c r="K4" s="520"/>
      <c r="L4" s="520"/>
    </row>
    <row r="5" spans="1:15" ht="33.75" customHeight="1" x14ac:dyDescent="0.2">
      <c r="A5" s="521" t="s">
        <v>156</v>
      </c>
      <c r="B5" s="521"/>
      <c r="C5" s="521"/>
      <c r="D5" s="521"/>
      <c r="E5" s="521"/>
      <c r="F5" s="521"/>
      <c r="G5" s="521"/>
      <c r="H5" s="521"/>
      <c r="I5" s="521"/>
      <c r="J5" s="521"/>
      <c r="K5" s="521"/>
      <c r="L5" s="521"/>
      <c r="M5" s="497"/>
    </row>
    <row r="6" spans="1:15" ht="15" x14ac:dyDescent="0.2">
      <c r="A6" s="520" t="s">
        <v>149</v>
      </c>
      <c r="B6" s="520"/>
      <c r="C6" s="520"/>
      <c r="D6" s="520"/>
      <c r="E6" s="520"/>
      <c r="F6" s="520"/>
      <c r="G6" s="520"/>
      <c r="H6" s="520"/>
      <c r="I6" s="520"/>
      <c r="J6" s="520"/>
      <c r="K6" s="520"/>
      <c r="L6" s="520"/>
      <c r="M6" s="498"/>
    </row>
    <row r="7" spans="1:15" ht="18" customHeight="1" x14ac:dyDescent="0.2">
      <c r="A7" s="521" t="s">
        <v>154</v>
      </c>
      <c r="B7" s="521"/>
      <c r="C7" s="521"/>
      <c r="D7" s="521"/>
      <c r="E7" s="521"/>
      <c r="F7" s="521"/>
      <c r="G7" s="521"/>
      <c r="H7" s="521"/>
      <c r="I7" s="521"/>
      <c r="J7" s="521"/>
      <c r="K7" s="521"/>
      <c r="L7" s="521"/>
    </row>
    <row r="8" spans="1:15" ht="15" x14ac:dyDescent="0.2">
      <c r="A8" s="520" t="s">
        <v>150</v>
      </c>
      <c r="B8" s="520"/>
      <c r="C8" s="520"/>
      <c r="D8" s="520"/>
      <c r="E8" s="520"/>
      <c r="F8" s="520"/>
      <c r="G8" s="520"/>
      <c r="H8" s="520"/>
      <c r="I8" s="520"/>
      <c r="J8" s="520"/>
      <c r="K8" s="520"/>
      <c r="L8" s="520"/>
    </row>
    <row r="9" spans="1:15" ht="30" customHeight="1" x14ac:dyDescent="0.2">
      <c r="A9" s="521" t="s">
        <v>173</v>
      </c>
      <c r="B9" s="521"/>
      <c r="C9" s="521"/>
      <c r="D9" s="521"/>
      <c r="E9" s="521"/>
      <c r="F9" s="521"/>
      <c r="G9" s="521"/>
      <c r="H9" s="521"/>
      <c r="I9" s="521"/>
      <c r="J9" s="521"/>
      <c r="K9" s="521"/>
      <c r="L9" s="521"/>
      <c r="O9" s="495"/>
    </row>
    <row r="10" spans="1:15" ht="17.25" customHeight="1" x14ac:dyDescent="0.2">
      <c r="A10" s="520" t="s">
        <v>151</v>
      </c>
      <c r="B10" s="520"/>
      <c r="C10" s="520"/>
      <c r="D10" s="520"/>
      <c r="E10" s="520"/>
      <c r="F10" s="520"/>
      <c r="G10" s="520"/>
      <c r="H10" s="520"/>
      <c r="I10" s="520"/>
      <c r="J10" s="520"/>
      <c r="K10" s="520"/>
      <c r="L10" s="520"/>
    </row>
    <row r="11" spans="1:15" ht="27" customHeight="1" x14ac:dyDescent="0.25">
      <c r="A11" s="522" t="s">
        <v>155</v>
      </c>
      <c r="B11" s="523"/>
      <c r="C11" s="523"/>
      <c r="D11" s="523"/>
      <c r="E11" s="523"/>
      <c r="F11" s="523"/>
      <c r="G11" s="523"/>
      <c r="H11" s="523"/>
      <c r="I11" s="523"/>
      <c r="J11" s="523"/>
      <c r="K11" s="523"/>
      <c r="L11" s="523"/>
    </row>
    <row r="12" spans="1:15" ht="13.5" x14ac:dyDescent="0.25">
      <c r="A12" s="522" t="s">
        <v>170</v>
      </c>
      <c r="B12" s="523"/>
      <c r="C12" s="523"/>
      <c r="D12" s="523"/>
      <c r="E12" s="523"/>
      <c r="F12" s="523"/>
      <c r="G12" s="523"/>
      <c r="H12" s="523"/>
      <c r="I12" s="523"/>
      <c r="J12" s="523"/>
      <c r="K12" s="523"/>
      <c r="L12" s="523"/>
    </row>
    <row r="13" spans="1:15" ht="15" x14ac:dyDescent="0.25">
      <c r="A13" s="490" t="s">
        <v>179</v>
      </c>
      <c r="B13" s="489"/>
      <c r="C13" s="489"/>
      <c r="D13" s="489"/>
      <c r="E13" s="489"/>
      <c r="F13" s="489"/>
      <c r="G13" s="489"/>
      <c r="H13" s="489"/>
      <c r="I13" s="489"/>
      <c r="J13" s="489"/>
      <c r="K13" s="489"/>
      <c r="L13" s="489"/>
    </row>
    <row r="14" spans="1:15" ht="15" x14ac:dyDescent="0.2">
      <c r="A14" s="516"/>
      <c r="B14" s="516"/>
      <c r="C14" s="516"/>
      <c r="D14" s="516"/>
      <c r="E14" s="516"/>
      <c r="F14" s="516"/>
      <c r="G14" s="516"/>
      <c r="H14" s="516"/>
      <c r="I14" s="516"/>
      <c r="J14" s="516"/>
      <c r="K14" s="516"/>
      <c r="L14" s="516"/>
    </row>
    <row r="15" spans="1:15" ht="18" customHeight="1" x14ac:dyDescent="0.2">
      <c r="A15" s="631" t="s">
        <v>178</v>
      </c>
      <c r="B15" s="617"/>
      <c r="C15" s="617"/>
      <c r="D15" s="617"/>
      <c r="E15" s="618"/>
      <c r="F15" s="618"/>
      <c r="G15" s="618"/>
      <c r="H15" s="618"/>
      <c r="I15" s="618"/>
      <c r="J15" s="618"/>
      <c r="K15" s="618"/>
      <c r="L15" s="618"/>
    </row>
    <row r="16" spans="1:15" ht="9.75" customHeight="1" x14ac:dyDescent="0.2">
      <c r="A16" s="619"/>
      <c r="B16" s="619"/>
      <c r="C16" s="619"/>
      <c r="D16" s="619"/>
      <c r="E16" s="513"/>
      <c r="F16" s="513"/>
      <c r="G16" s="513"/>
      <c r="H16" s="513"/>
      <c r="I16" s="513"/>
      <c r="J16" s="513"/>
      <c r="K16" s="513"/>
      <c r="L16" s="513"/>
    </row>
    <row r="17" spans="1:20" ht="12.75" customHeight="1" x14ac:dyDescent="0.2">
      <c r="A17" s="524" t="s">
        <v>166</v>
      </c>
      <c r="B17" s="524"/>
      <c r="C17" s="524"/>
      <c r="D17" s="524"/>
      <c r="E17" s="524"/>
      <c r="F17" s="524"/>
      <c r="G17" s="524"/>
      <c r="H17" s="524"/>
      <c r="I17" s="524"/>
      <c r="J17" s="524"/>
      <c r="K17" s="524"/>
      <c r="L17" s="524"/>
    </row>
    <row r="18" spans="1:20" s="620" customFormat="1" ht="10.5" customHeight="1" x14ac:dyDescent="0.2">
      <c r="A18" s="512"/>
      <c r="B18" s="512"/>
      <c r="C18" s="512"/>
      <c r="D18" s="512"/>
      <c r="E18" s="512"/>
      <c r="F18" s="512"/>
      <c r="G18" s="512"/>
      <c r="H18" s="512"/>
      <c r="I18" s="512"/>
      <c r="J18" s="512"/>
      <c r="K18" s="512"/>
      <c r="L18" s="512"/>
    </row>
    <row r="19" spans="1:20" ht="12.75" customHeight="1" x14ac:dyDescent="0.2">
      <c r="A19" s="623" t="s">
        <v>167</v>
      </c>
      <c r="B19" s="623"/>
      <c r="C19" s="623"/>
      <c r="D19" s="623"/>
      <c r="E19" s="623"/>
      <c r="F19" s="623"/>
      <c r="G19" s="623"/>
      <c r="H19" s="624"/>
      <c r="I19" s="624"/>
      <c r="J19" s="624"/>
      <c r="K19" s="624"/>
      <c r="L19" s="630"/>
    </row>
    <row r="20" spans="1:20" ht="12.75" customHeight="1" x14ac:dyDescent="0.2">
      <c r="A20" s="622"/>
      <c r="B20" s="622"/>
      <c r="C20" s="622"/>
      <c r="D20" s="622"/>
      <c r="E20" s="622"/>
      <c r="F20" s="622"/>
      <c r="G20" s="622"/>
      <c r="H20" s="622"/>
      <c r="I20" s="622"/>
      <c r="J20" s="622"/>
      <c r="K20" s="622"/>
      <c r="L20" s="622"/>
    </row>
    <row r="21" spans="1:20" ht="12.75" customHeight="1" x14ac:dyDescent="0.2">
      <c r="A21" s="524" t="s">
        <v>159</v>
      </c>
      <c r="B21" s="524"/>
      <c r="C21" s="524"/>
      <c r="D21" s="524"/>
      <c r="E21" s="524"/>
      <c r="F21" s="524"/>
      <c r="G21" s="524"/>
      <c r="H21" s="524"/>
      <c r="I21" s="524"/>
      <c r="J21" s="524"/>
      <c r="K21" s="524"/>
      <c r="L21" s="524"/>
      <c r="N21" s="527"/>
      <c r="O21" s="527"/>
      <c r="P21" s="527"/>
      <c r="Q21" s="527"/>
      <c r="R21" s="527"/>
      <c r="S21" s="527"/>
      <c r="T21" s="527"/>
    </row>
    <row r="22" spans="1:20" ht="12" customHeight="1" x14ac:dyDescent="0.2">
      <c r="A22" s="621"/>
      <c r="B22" s="621"/>
      <c r="C22" s="621"/>
      <c r="D22" s="621"/>
      <c r="E22" s="621"/>
      <c r="F22" s="621"/>
      <c r="G22" s="621"/>
      <c r="H22" s="621"/>
      <c r="I22" s="621"/>
      <c r="J22" s="621"/>
      <c r="K22" s="621"/>
      <c r="L22" s="621"/>
    </row>
    <row r="23" spans="1:20" ht="12.75" customHeight="1" x14ac:dyDescent="0.2">
      <c r="A23" s="524" t="s">
        <v>157</v>
      </c>
      <c r="B23" s="524"/>
      <c r="C23" s="524"/>
      <c r="D23" s="524"/>
      <c r="E23" s="524"/>
      <c r="F23" s="524"/>
      <c r="G23" s="524"/>
      <c r="H23" s="524"/>
      <c r="I23" s="524"/>
      <c r="J23" s="524"/>
      <c r="K23" s="524"/>
      <c r="L23" s="524"/>
    </row>
    <row r="24" spans="1:20" s="620" customFormat="1" ht="8.25" customHeight="1" x14ac:dyDescent="0.2">
      <c r="A24" s="512"/>
      <c r="B24" s="512"/>
      <c r="C24" s="512"/>
      <c r="D24" s="512"/>
      <c r="E24" s="512"/>
      <c r="F24" s="512"/>
      <c r="G24" s="512"/>
      <c r="H24" s="512"/>
      <c r="I24" s="512"/>
      <c r="J24" s="512"/>
      <c r="K24" s="512"/>
      <c r="L24" s="512"/>
    </row>
    <row r="25" spans="1:20" s="620" customFormat="1" ht="12.75" customHeight="1" x14ac:dyDescent="0.2">
      <c r="A25" s="626" t="s">
        <v>165</v>
      </c>
      <c r="B25" s="626"/>
      <c r="C25" s="626"/>
      <c r="D25" s="626"/>
      <c r="E25" s="626"/>
      <c r="F25" s="626"/>
      <c r="G25" s="626"/>
      <c r="H25" s="626"/>
      <c r="I25" s="626"/>
      <c r="J25" s="626"/>
      <c r="K25" s="626"/>
      <c r="L25" s="626"/>
    </row>
    <row r="26" spans="1:20" ht="11.25" customHeight="1" x14ac:dyDescent="0.2">
      <c r="A26" s="514"/>
      <c r="B26" s="514"/>
      <c r="C26" s="514"/>
      <c r="D26" s="514"/>
      <c r="E26" s="514"/>
      <c r="F26" s="514"/>
      <c r="G26" s="514"/>
      <c r="H26" s="514"/>
      <c r="I26" s="514"/>
      <c r="J26" s="514"/>
      <c r="K26" s="514"/>
      <c r="L26" s="514"/>
    </row>
    <row r="27" spans="1:20" ht="12.75" customHeight="1" x14ac:dyDescent="0.2">
      <c r="A27" s="524" t="s">
        <v>164</v>
      </c>
      <c r="B27" s="524"/>
      <c r="C27" s="524"/>
      <c r="D27" s="524"/>
      <c r="E27" s="524"/>
      <c r="F27" s="524"/>
      <c r="G27" s="524"/>
      <c r="H27" s="524"/>
      <c r="I27" s="524"/>
      <c r="J27" s="524"/>
      <c r="K27" s="524"/>
      <c r="L27" s="524"/>
    </row>
    <row r="28" spans="1:20" s="620" customFormat="1" ht="10.5" customHeight="1" x14ac:dyDescent="0.2">
      <c r="A28" s="512"/>
      <c r="B28" s="512"/>
      <c r="C28" s="512"/>
      <c r="D28" s="512"/>
      <c r="E28" s="512"/>
      <c r="F28" s="512"/>
      <c r="G28" s="512"/>
      <c r="H28" s="512"/>
      <c r="I28" s="512"/>
      <c r="J28" s="512"/>
      <c r="K28" s="512"/>
      <c r="L28" s="512"/>
    </row>
    <row r="29" spans="1:20" s="620" customFormat="1" ht="15" x14ac:dyDescent="0.25">
      <c r="A29" s="627" t="s">
        <v>177</v>
      </c>
      <c r="B29" s="627"/>
      <c r="C29" s="627"/>
      <c r="D29" s="627"/>
      <c r="E29" s="627"/>
      <c r="F29" s="627"/>
      <c r="G29" s="628"/>
      <c r="H29" s="628"/>
      <c r="I29" s="628"/>
      <c r="J29" s="628"/>
      <c r="K29" s="628"/>
      <c r="L29" s="628"/>
    </row>
    <row r="30" spans="1:20" ht="11.25" customHeight="1" x14ac:dyDescent="0.2">
      <c r="A30" s="629"/>
      <c r="B30" s="629"/>
      <c r="C30" s="629"/>
      <c r="D30" s="629"/>
      <c r="E30" s="629"/>
      <c r="F30" s="629"/>
      <c r="G30" s="629"/>
      <c r="H30" s="629"/>
      <c r="I30" s="629"/>
      <c r="J30" s="629"/>
      <c r="K30" s="629"/>
      <c r="L30" s="629"/>
    </row>
    <row r="31" spans="1:20" ht="12.75" customHeight="1" x14ac:dyDescent="0.2">
      <c r="A31" s="524" t="s">
        <v>163</v>
      </c>
      <c r="B31" s="524"/>
      <c r="C31" s="524"/>
      <c r="D31" s="524"/>
      <c r="E31" s="524"/>
      <c r="F31" s="524"/>
      <c r="G31" s="524"/>
      <c r="H31" s="524"/>
      <c r="I31" s="524"/>
      <c r="J31" s="524"/>
      <c r="K31" s="524"/>
      <c r="L31" s="524"/>
    </row>
    <row r="32" spans="1:20" s="620" customFormat="1" ht="10.5" customHeight="1" x14ac:dyDescent="0.2">
      <c r="A32" s="512"/>
      <c r="B32" s="512"/>
      <c r="C32" s="512"/>
      <c r="D32" s="512"/>
      <c r="E32" s="512"/>
      <c r="F32" s="512"/>
      <c r="G32" s="512"/>
      <c r="H32" s="512"/>
      <c r="I32" s="512"/>
      <c r="J32" s="512"/>
      <c r="K32" s="512"/>
      <c r="L32" s="512"/>
    </row>
    <row r="33" spans="1:12" ht="12.75" customHeight="1" x14ac:dyDescent="0.2">
      <c r="A33" s="626" t="s">
        <v>168</v>
      </c>
      <c r="B33" s="626"/>
      <c r="C33" s="626"/>
      <c r="D33" s="626"/>
      <c r="E33" s="626"/>
      <c r="F33" s="626"/>
      <c r="G33" s="626"/>
      <c r="H33" s="626"/>
      <c r="I33" s="626"/>
      <c r="J33" s="626"/>
      <c r="K33" s="626"/>
      <c r="L33" s="626"/>
    </row>
    <row r="34" spans="1:12" ht="12" customHeight="1" x14ac:dyDescent="0.2">
      <c r="A34" s="512"/>
      <c r="B34" s="512"/>
      <c r="C34" s="512"/>
      <c r="D34" s="512"/>
      <c r="E34" s="512"/>
      <c r="F34" s="512"/>
      <c r="G34" s="512"/>
      <c r="H34" s="512"/>
      <c r="I34" s="512"/>
      <c r="J34" s="512"/>
      <c r="K34" s="512"/>
      <c r="L34" s="512"/>
    </row>
    <row r="35" spans="1:12" ht="16.5" customHeight="1" x14ac:dyDescent="0.2">
      <c r="A35" s="526" t="s">
        <v>169</v>
      </c>
      <c r="B35" s="526"/>
      <c r="C35" s="526"/>
      <c r="D35" s="526"/>
      <c r="E35" s="526"/>
      <c r="F35" s="526"/>
      <c r="G35" s="526"/>
      <c r="H35" s="526"/>
      <c r="I35" s="526"/>
      <c r="J35" s="526"/>
      <c r="K35" s="526"/>
      <c r="L35" s="496"/>
    </row>
    <row r="36" spans="1:12" s="620" customFormat="1" ht="10.5" customHeight="1" x14ac:dyDescent="0.2">
      <c r="A36" s="625"/>
      <c r="B36" s="625"/>
      <c r="C36" s="625"/>
      <c r="D36" s="625"/>
      <c r="E36" s="625"/>
      <c r="F36" s="625"/>
      <c r="G36" s="625"/>
      <c r="H36" s="625"/>
      <c r="I36" s="625"/>
      <c r="J36" s="625"/>
      <c r="K36" s="625"/>
      <c r="L36" s="512"/>
    </row>
    <row r="37" spans="1:12" ht="12.75" customHeight="1" x14ac:dyDescent="0.2">
      <c r="A37" s="626" t="s">
        <v>131</v>
      </c>
      <c r="B37" s="626"/>
      <c r="C37" s="626"/>
      <c r="D37" s="626"/>
      <c r="E37" s="626"/>
      <c r="F37" s="626"/>
      <c r="G37" s="626"/>
      <c r="H37" s="626"/>
      <c r="I37" s="626"/>
      <c r="J37" s="626"/>
      <c r="K37" s="626"/>
      <c r="L37" s="626"/>
    </row>
    <row r="38" spans="1:12" ht="12.75" customHeight="1" x14ac:dyDescent="0.2">
      <c r="A38" s="514"/>
      <c r="B38" s="514"/>
      <c r="C38" s="514"/>
      <c r="D38" s="514"/>
      <c r="E38" s="514"/>
      <c r="F38" s="514"/>
      <c r="G38" s="514"/>
      <c r="H38" s="514"/>
      <c r="I38" s="514"/>
      <c r="J38" s="514"/>
      <c r="K38" s="514"/>
      <c r="L38" s="514"/>
    </row>
    <row r="39" spans="1:12" ht="12.75" customHeight="1" x14ac:dyDescent="0.2">
      <c r="A39" s="524" t="s">
        <v>171</v>
      </c>
      <c r="B39" s="524"/>
      <c r="C39" s="524"/>
      <c r="D39" s="524"/>
      <c r="E39" s="524"/>
      <c r="F39" s="524"/>
      <c r="G39" s="524"/>
      <c r="H39" s="524"/>
      <c r="I39" s="524"/>
      <c r="J39" s="524"/>
      <c r="K39" s="524"/>
      <c r="L39" s="524"/>
    </row>
    <row r="40" spans="1:12" s="620" customFormat="1" ht="12.75" customHeight="1" x14ac:dyDescent="0.2">
      <c r="A40" s="512"/>
      <c r="B40" s="512"/>
      <c r="C40" s="512"/>
      <c r="D40" s="512"/>
      <c r="E40" s="512"/>
      <c r="F40" s="512"/>
      <c r="G40" s="512"/>
      <c r="H40" s="512"/>
      <c r="I40" s="512"/>
      <c r="J40" s="512"/>
      <c r="K40" s="512"/>
      <c r="L40" s="512"/>
    </row>
    <row r="41" spans="1:12" ht="12.75" customHeight="1" x14ac:dyDescent="0.2">
      <c r="A41" s="626" t="s">
        <v>145</v>
      </c>
      <c r="B41" s="626"/>
      <c r="C41" s="626"/>
      <c r="D41" s="626"/>
      <c r="E41" s="626"/>
      <c r="F41" s="626"/>
      <c r="G41" s="626"/>
      <c r="H41" s="626"/>
      <c r="I41" s="626"/>
      <c r="J41" s="626"/>
      <c r="K41" s="626"/>
      <c r="L41" s="626"/>
    </row>
    <row r="42" spans="1:12" ht="12.75" customHeight="1" x14ac:dyDescent="0.2">
      <c r="A42" s="514"/>
      <c r="B42" s="514"/>
      <c r="C42" s="514"/>
      <c r="D42" s="514"/>
      <c r="E42" s="514"/>
      <c r="F42" s="514"/>
      <c r="G42" s="514"/>
      <c r="H42" s="514"/>
      <c r="I42" s="514"/>
      <c r="J42" s="514"/>
      <c r="K42" s="514"/>
      <c r="L42" s="514"/>
    </row>
    <row r="43" spans="1:12" ht="17.25" customHeight="1" x14ac:dyDescent="0.2">
      <c r="A43" s="524" t="s">
        <v>146</v>
      </c>
      <c r="B43" s="524"/>
      <c r="C43" s="524"/>
      <c r="D43" s="524"/>
      <c r="E43" s="524"/>
      <c r="F43" s="524"/>
      <c r="G43" s="524"/>
      <c r="H43" s="524"/>
      <c r="I43" s="524"/>
      <c r="J43" s="524"/>
      <c r="K43" s="524"/>
      <c r="L43" s="524"/>
    </row>
    <row r="44" spans="1:12" ht="15" x14ac:dyDescent="0.2">
      <c r="A44" s="525"/>
      <c r="B44" s="525"/>
      <c r="C44" s="525"/>
      <c r="D44" s="525"/>
      <c r="E44" s="525"/>
      <c r="F44" s="525"/>
      <c r="G44" s="525"/>
      <c r="H44" s="525"/>
      <c r="I44" s="525"/>
      <c r="J44" s="525"/>
      <c r="K44" s="525"/>
      <c r="L44" s="525"/>
    </row>
    <row r="45" spans="1:12" ht="15" x14ac:dyDescent="0.2">
      <c r="A45" s="520" t="s">
        <v>152</v>
      </c>
      <c r="B45" s="520"/>
      <c r="C45" s="520"/>
      <c r="D45" s="520"/>
      <c r="E45" s="520"/>
      <c r="F45" s="520"/>
      <c r="G45" s="520"/>
      <c r="H45" s="520"/>
      <c r="I45" s="520"/>
      <c r="J45" s="520"/>
      <c r="K45" s="520"/>
      <c r="L45" s="520"/>
    </row>
    <row r="46" spans="1:12" ht="9.75" customHeight="1" x14ac:dyDescent="0.25">
      <c r="A46" s="491"/>
      <c r="B46" s="491"/>
      <c r="C46" s="492"/>
      <c r="D46" s="492"/>
      <c r="E46" s="492"/>
      <c r="F46" s="492"/>
      <c r="G46" s="492"/>
      <c r="H46" s="492"/>
      <c r="I46" s="492"/>
      <c r="J46" s="492"/>
      <c r="K46" s="492"/>
      <c r="L46" s="492"/>
    </row>
    <row r="47" spans="1:12" ht="15" x14ac:dyDescent="0.25">
      <c r="A47" s="493" t="s">
        <v>153</v>
      </c>
      <c r="B47" s="493"/>
      <c r="C47" s="493"/>
      <c r="D47" s="493"/>
      <c r="E47" s="493"/>
      <c r="F47" s="493"/>
      <c r="G47" s="493"/>
      <c r="H47" s="493"/>
      <c r="I47" s="493"/>
      <c r="J47" s="493"/>
      <c r="K47" s="493"/>
      <c r="L47" s="493"/>
    </row>
    <row r="48" spans="1:12" x14ac:dyDescent="0.2">
      <c r="A48" s="494"/>
      <c r="B48" s="494"/>
      <c r="C48" s="494"/>
      <c r="D48" s="494"/>
      <c r="E48" s="494"/>
      <c r="F48" s="494"/>
      <c r="G48" s="494"/>
      <c r="H48" s="494"/>
      <c r="I48" s="494"/>
      <c r="J48" s="494"/>
      <c r="K48" s="494"/>
      <c r="L48" s="494"/>
    </row>
  </sheetData>
  <mergeCells count="34">
    <mergeCell ref="A35:K35"/>
    <mergeCell ref="A21:L21"/>
    <mergeCell ref="A27:L27"/>
    <mergeCell ref="A31:L31"/>
    <mergeCell ref="N21:T21"/>
    <mergeCell ref="A33:L33"/>
    <mergeCell ref="A29:F29"/>
    <mergeCell ref="G29:L29"/>
    <mergeCell ref="A30:L30"/>
    <mergeCell ref="A22:L22"/>
    <mergeCell ref="A45:L45"/>
    <mergeCell ref="A37:L37"/>
    <mergeCell ref="A39:L39"/>
    <mergeCell ref="A41:L41"/>
    <mergeCell ref="A43:L43"/>
    <mergeCell ref="A44:L44"/>
    <mergeCell ref="A17:L17"/>
    <mergeCell ref="A23:L23"/>
    <mergeCell ref="A25:L25"/>
    <mergeCell ref="A19:G19"/>
    <mergeCell ref="A20:L20"/>
    <mergeCell ref="A14:L14"/>
    <mergeCell ref="A1:L1"/>
    <mergeCell ref="A2:L2"/>
    <mergeCell ref="A3:L3"/>
    <mergeCell ref="A4:L4"/>
    <mergeCell ref="A5:L5"/>
    <mergeCell ref="A6:L6"/>
    <mergeCell ref="A7:L7"/>
    <mergeCell ref="A8:L8"/>
    <mergeCell ref="A9:L9"/>
    <mergeCell ref="A10:L10"/>
    <mergeCell ref="A12:L12"/>
    <mergeCell ref="A11:L11"/>
  </mergeCells>
  <hyperlinks>
    <hyperlink ref="A47" r:id="rId1" display="mailto:DARES.communication@dares.travail.gouv.fr"/>
    <hyperlink ref="A15:D15" location="'Tableau 1'!A1" display="Tableau 1 - Le temps de travail déclaré par les salariés"/>
    <hyperlink ref="A17:L17" location="'Tableau 2'!A1" display="Tableau 2 - Contraintes organisationnelles et relationnelles"/>
    <hyperlink ref="A19:G19" location="'Graphique 1'!A1" display="Graphique 1 - Ne pas pouvoir effectuer correctement le travail"/>
    <hyperlink ref="A21:C21" location="'Tableau 3'!A1" display="Tableau 3 - Autoquestionnaire"/>
    <hyperlink ref="A23:L23" location="'Tableau 5'!A1" display="'Tableau 5'!A1"/>
    <hyperlink ref="A25:L25" location="'Tableau 6'!A1" display="Tableau 6 - Les évolutions de la part des salariés exposés aux rotations régulières entre les postes parmi les salariés exposés au travail répétitif"/>
    <hyperlink ref="A27:F27" location="'Tableau 7'!A1" display="Tableau 7 - Risques chimiques (au cours de la dernière semaine travaillée)"/>
    <hyperlink ref="A29:F29" location="'Tableau 8'!A1" display="Tableau 8 - Agents biologiques (au cours de la dernière semaine travaillée)"/>
    <hyperlink ref="A33:L33" location="'Tableau 9'!A1" display="Tableau 9 - Contextes d'exposition aux agents biologiques (au cours de la dernière semaine travaillée)"/>
    <hyperlink ref="A37:L37" location="'Tableau 10'!A1" display="Tableau 10 - Prévention dans l'établissement"/>
    <hyperlink ref="A39:L39" location="'Graphiques A et B'!A1" display="Graphique A - Évolution des catégories socioprofessionnelles et Graphique B - Evolutions des secteurs d'activités"/>
    <hyperlink ref="A41:L41" location="'Graphique C'!A1" display="Graphique C - Évolution des PCS dans le secteur tertiaire de 1994 à 2017"/>
    <hyperlink ref="A43:L43" location="'Graphique D'!A1" display="Graphique D - Évolutions des PCS dans l'industrie de 1994 à 2017"/>
    <hyperlink ref="A31" location="'Graphique 2'!A1" display="'Graphique 2'!A1"/>
    <hyperlink ref="A35" location="'Graphique 3'!A1" display="'Graphique 3'!A1"/>
  </hyperlinks>
  <pageMargins left="0.7" right="0.7" top="0.75" bottom="0.75" header="0.3" footer="0.3"/>
  <pageSetup paperSize="9" orientation="portrait"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72"/>
  <sheetViews>
    <sheetView topLeftCell="A10" zoomScaleNormal="100" workbookViewId="0">
      <selection activeCell="Q38" sqref="Q38"/>
    </sheetView>
  </sheetViews>
  <sheetFormatPr baseColWidth="10" defaultRowHeight="12.75" x14ac:dyDescent="0.2"/>
  <cols>
    <col min="1" max="1" width="4" style="34" customWidth="1"/>
    <col min="2" max="2" width="4.42578125" style="7" customWidth="1"/>
    <col min="3" max="3" width="49.7109375" style="7" customWidth="1"/>
    <col min="4" max="4" width="9.5703125" style="3" customWidth="1"/>
    <col min="5" max="5" width="7.5703125" style="3" customWidth="1"/>
    <col min="6" max="6" width="11" style="3" customWidth="1"/>
    <col min="7" max="7" width="7.28515625" style="3" customWidth="1"/>
    <col min="8" max="8" width="10.42578125" style="3" customWidth="1"/>
    <col min="9" max="9" width="12.28515625" style="3" customWidth="1"/>
    <col min="10" max="10" width="11.28515625" style="3" customWidth="1"/>
    <col min="11" max="11" width="10.5703125" style="3" customWidth="1"/>
    <col min="12" max="12" width="8.28515625" style="3" customWidth="1"/>
    <col min="13" max="13" width="11.85546875" style="3" customWidth="1"/>
    <col min="14" max="14" width="9.5703125" style="3" customWidth="1"/>
    <col min="15" max="15" width="11.42578125" style="6"/>
    <col min="16" max="16384" width="11.42578125" style="7"/>
  </cols>
  <sheetData>
    <row r="1" spans="1:15" ht="38.25" customHeight="1" x14ac:dyDescent="0.2">
      <c r="A1" s="603" t="s">
        <v>176</v>
      </c>
      <c r="B1" s="603"/>
      <c r="C1" s="603"/>
      <c r="D1" s="603"/>
      <c r="E1" s="603"/>
      <c r="F1" s="603"/>
      <c r="M1" s="9"/>
    </row>
    <row r="2" spans="1:15" ht="11.25" customHeight="1" x14ac:dyDescent="0.2">
      <c r="M2" s="9"/>
      <c r="N2" s="515"/>
    </row>
    <row r="3" spans="1:15" ht="15.75" customHeight="1" x14ac:dyDescent="0.2">
      <c r="A3" s="49"/>
      <c r="B3" s="15"/>
      <c r="C3" s="75"/>
      <c r="D3" s="531" t="s">
        <v>45</v>
      </c>
      <c r="E3" s="565"/>
      <c r="F3" s="565"/>
      <c r="G3" s="566"/>
      <c r="H3" s="567" t="s">
        <v>31</v>
      </c>
      <c r="I3" s="565"/>
      <c r="J3" s="565"/>
      <c r="K3" s="565"/>
      <c r="L3" s="565"/>
      <c r="M3" s="566"/>
      <c r="N3" s="284" t="s">
        <v>1</v>
      </c>
    </row>
    <row r="4" spans="1:15" ht="12.75" customHeight="1" x14ac:dyDescent="0.2">
      <c r="A4" s="50"/>
      <c r="B4" s="6"/>
      <c r="C4" s="78"/>
      <c r="D4" s="534" t="s">
        <v>2</v>
      </c>
      <c r="E4" s="548" t="s">
        <v>3</v>
      </c>
      <c r="F4" s="534" t="s">
        <v>4</v>
      </c>
      <c r="G4" s="536" t="s">
        <v>5</v>
      </c>
      <c r="H4" s="310" t="s">
        <v>18</v>
      </c>
      <c r="I4" s="311" t="s">
        <v>6</v>
      </c>
      <c r="J4" s="311" t="s">
        <v>7</v>
      </c>
      <c r="K4" s="311" t="s">
        <v>8</v>
      </c>
      <c r="L4" s="311" t="s">
        <v>9</v>
      </c>
      <c r="M4" s="272" t="s">
        <v>10</v>
      </c>
      <c r="N4" s="285" t="s">
        <v>11</v>
      </c>
    </row>
    <row r="5" spans="1:15" s="26" customFormat="1" ht="24.75" customHeight="1" x14ac:dyDescent="0.2">
      <c r="A5" s="51"/>
      <c r="B5" s="24"/>
      <c r="C5" s="286"/>
      <c r="D5" s="535"/>
      <c r="E5" s="575"/>
      <c r="F5" s="535"/>
      <c r="G5" s="537"/>
      <c r="H5" s="273" t="s">
        <v>113</v>
      </c>
      <c r="I5" s="274" t="s">
        <v>12</v>
      </c>
      <c r="J5" s="274" t="s">
        <v>13</v>
      </c>
      <c r="K5" s="312" t="s">
        <v>125</v>
      </c>
      <c r="L5" s="274" t="s">
        <v>15</v>
      </c>
      <c r="M5" s="276" t="s">
        <v>106</v>
      </c>
      <c r="N5" s="287"/>
      <c r="O5" s="25"/>
    </row>
    <row r="6" spans="1:15" s="26" customFormat="1" ht="12.75" customHeight="1" x14ac:dyDescent="0.2">
      <c r="A6" s="600" t="s">
        <v>87</v>
      </c>
      <c r="B6" s="53"/>
      <c r="C6" s="288" t="s">
        <v>116</v>
      </c>
      <c r="D6" s="289"/>
      <c r="E6" s="87"/>
      <c r="F6" s="87"/>
      <c r="G6" s="84"/>
      <c r="H6" s="85"/>
      <c r="I6" s="87"/>
      <c r="J6" s="87"/>
      <c r="K6" s="87"/>
      <c r="L6" s="87"/>
      <c r="M6" s="96"/>
      <c r="N6" s="89"/>
      <c r="O6" s="25"/>
    </row>
    <row r="7" spans="1:15" s="26" customFormat="1" x14ac:dyDescent="0.2">
      <c r="A7" s="601"/>
      <c r="B7" s="54"/>
      <c r="C7" s="78" t="s">
        <v>61</v>
      </c>
      <c r="D7" s="83">
        <v>19.105137395459977</v>
      </c>
      <c r="E7" s="87">
        <v>21.107255520504733</v>
      </c>
      <c r="F7" s="87">
        <v>20.381760339342524</v>
      </c>
      <c r="G7" s="84">
        <v>21.059487179487178</v>
      </c>
      <c r="H7" s="85">
        <v>22.835591689250226</v>
      </c>
      <c r="I7" s="87">
        <v>21.462612163509473</v>
      </c>
      <c r="J7" s="87">
        <v>21.093600764087871</v>
      </c>
      <c r="K7" s="87">
        <v>20.136924803591469</v>
      </c>
      <c r="L7" s="87">
        <v>20.136363636363637</v>
      </c>
      <c r="M7" s="96">
        <v>19.778510838831291</v>
      </c>
      <c r="N7" s="89">
        <v>20.992616033755276</v>
      </c>
      <c r="O7" s="25"/>
    </row>
    <row r="8" spans="1:15" s="26" customFormat="1" x14ac:dyDescent="0.2">
      <c r="A8" s="601"/>
      <c r="B8" s="54"/>
      <c r="C8" s="90">
        <v>2010</v>
      </c>
      <c r="D8" s="83">
        <v>19</v>
      </c>
      <c r="E8" s="87">
        <v>21.7</v>
      </c>
      <c r="F8" s="87">
        <v>20.9</v>
      </c>
      <c r="G8" s="84">
        <v>21.6</v>
      </c>
      <c r="H8" s="85">
        <v>23.419626168224298</v>
      </c>
      <c r="I8" s="78">
        <v>22</v>
      </c>
      <c r="J8" s="87">
        <v>21.565356004250798</v>
      </c>
      <c r="K8" s="87">
        <v>20.489959839357429</v>
      </c>
      <c r="L8" s="87">
        <v>20.646812957157785</v>
      </c>
      <c r="M8" s="96">
        <v>20.408142999006952</v>
      </c>
      <c r="N8" s="89">
        <v>21.5</v>
      </c>
      <c r="O8" s="25"/>
    </row>
    <row r="9" spans="1:15" s="26" customFormat="1" x14ac:dyDescent="0.2">
      <c r="A9" s="601"/>
      <c r="B9" s="51"/>
      <c r="C9" s="290" t="s">
        <v>63</v>
      </c>
      <c r="D9" s="138">
        <v>18.843801201529217</v>
      </c>
      <c r="E9" s="158">
        <v>21.884073672806068</v>
      </c>
      <c r="F9" s="158">
        <v>20.919670442842431</v>
      </c>
      <c r="G9" s="291">
        <v>21.550335570469798</v>
      </c>
      <c r="H9" s="292">
        <v>23.482866043613708</v>
      </c>
      <c r="I9" s="158">
        <v>21.904605263157894</v>
      </c>
      <c r="J9" s="158">
        <v>21.607954545454547</v>
      </c>
      <c r="K9" s="158">
        <v>20.593010146561443</v>
      </c>
      <c r="L9" s="158">
        <v>20.662815126050422</v>
      </c>
      <c r="M9" s="159">
        <v>20.447585394581861</v>
      </c>
      <c r="N9" s="89">
        <v>21.5</v>
      </c>
      <c r="O9" s="25"/>
    </row>
    <row r="10" spans="1:15" s="26" customFormat="1" x14ac:dyDescent="0.2">
      <c r="A10" s="601"/>
      <c r="B10" s="48"/>
      <c r="C10" s="155" t="s">
        <v>115</v>
      </c>
      <c r="D10" s="83"/>
      <c r="E10" s="87"/>
      <c r="F10" s="87"/>
      <c r="G10" s="84"/>
      <c r="H10" s="85"/>
      <c r="I10" s="87"/>
      <c r="J10" s="87"/>
      <c r="K10" s="87"/>
      <c r="L10" s="87"/>
      <c r="M10" s="96"/>
      <c r="N10" s="293"/>
      <c r="O10" s="25"/>
    </row>
    <row r="11" spans="1:15" s="26" customFormat="1" x14ac:dyDescent="0.2">
      <c r="A11" s="601"/>
      <c r="B11" s="48"/>
      <c r="C11" s="78" t="s">
        <v>61</v>
      </c>
      <c r="D11" s="83">
        <v>70.3065953654189</v>
      </c>
      <c r="E11" s="87">
        <v>69.721621621621622</v>
      </c>
      <c r="F11" s="87">
        <v>72.050062578222779</v>
      </c>
      <c r="G11" s="84">
        <v>71.048469387755105</v>
      </c>
      <c r="H11" s="85">
        <v>77.919670442842431</v>
      </c>
      <c r="I11" s="87">
        <v>74.032098765432096</v>
      </c>
      <c r="J11" s="87">
        <v>67.974208675263782</v>
      </c>
      <c r="K11" s="87">
        <v>66.931849791376919</v>
      </c>
      <c r="L11" s="87">
        <v>68.93485714285714</v>
      </c>
      <c r="M11" s="96">
        <v>63.994277539341915</v>
      </c>
      <c r="N11" s="89">
        <v>70.826196473551633</v>
      </c>
      <c r="O11" s="25"/>
    </row>
    <row r="12" spans="1:15" s="26" customFormat="1" x14ac:dyDescent="0.2">
      <c r="A12" s="601"/>
      <c r="B12" s="48"/>
      <c r="C12" s="269" t="s">
        <v>62</v>
      </c>
      <c r="D12" s="83">
        <v>70</v>
      </c>
      <c r="E12" s="87">
        <v>69.3</v>
      </c>
      <c r="F12" s="87">
        <v>71.8</v>
      </c>
      <c r="G12" s="84">
        <v>69.599999999999994</v>
      </c>
      <c r="H12" s="85">
        <v>76.56467661691542</v>
      </c>
      <c r="I12" s="87">
        <v>72.013824884792626</v>
      </c>
      <c r="J12" s="87">
        <v>67.100107642626483</v>
      </c>
      <c r="K12" s="87">
        <v>66.03958090803259</v>
      </c>
      <c r="L12" s="87">
        <v>69.54389505549949</v>
      </c>
      <c r="M12" s="96">
        <v>64.381635581061687</v>
      </c>
      <c r="N12" s="89">
        <v>69.8</v>
      </c>
      <c r="O12" s="25"/>
    </row>
    <row r="13" spans="1:15" s="26" customFormat="1" x14ac:dyDescent="0.2">
      <c r="A13" s="601"/>
      <c r="B13" s="48"/>
      <c r="C13" s="294" t="s">
        <v>63</v>
      </c>
      <c r="D13" s="138">
        <v>69.074243813015585</v>
      </c>
      <c r="E13" s="158">
        <v>69.974999999999994</v>
      </c>
      <c r="F13" s="158">
        <v>71.522994652406425</v>
      </c>
      <c r="G13" s="291">
        <v>69.599493029150821</v>
      </c>
      <c r="H13" s="292">
        <v>76.606580829756794</v>
      </c>
      <c r="I13" s="158">
        <v>72.358099878197322</v>
      </c>
      <c r="J13" s="158">
        <v>67.112690355329946</v>
      </c>
      <c r="K13" s="158">
        <v>67.138888888888886</v>
      </c>
      <c r="L13" s="158">
        <v>68.531027466937942</v>
      </c>
      <c r="M13" s="159">
        <v>63.973045822102428</v>
      </c>
      <c r="N13" s="82">
        <v>69.8</v>
      </c>
      <c r="O13" s="25"/>
    </row>
    <row r="14" spans="1:15" s="26" customFormat="1" x14ac:dyDescent="0.2">
      <c r="A14" s="601"/>
      <c r="B14" s="53"/>
      <c r="C14" s="288" t="s">
        <v>114</v>
      </c>
      <c r="D14" s="289"/>
      <c r="E14" s="87"/>
      <c r="F14" s="87"/>
      <c r="G14" s="84"/>
      <c r="H14" s="85"/>
      <c r="I14" s="87"/>
      <c r="J14" s="87"/>
      <c r="K14" s="87"/>
      <c r="L14" s="87"/>
      <c r="M14" s="96"/>
      <c r="N14" s="89"/>
      <c r="O14" s="25"/>
    </row>
    <row r="15" spans="1:15" s="26" customFormat="1" x14ac:dyDescent="0.2">
      <c r="A15" s="601"/>
      <c r="B15" s="54"/>
      <c r="C15" s="78" t="s">
        <v>61</v>
      </c>
      <c r="D15" s="83">
        <v>23.401667484060813</v>
      </c>
      <c r="E15" s="87">
        <v>23.206278026905828</v>
      </c>
      <c r="F15" s="87">
        <v>23.576684580405125</v>
      </c>
      <c r="G15" s="84">
        <v>23.371755389353279</v>
      </c>
      <c r="H15" s="85">
        <v>23.462485113140136</v>
      </c>
      <c r="I15" s="87">
        <v>23.407766990291261</v>
      </c>
      <c r="J15" s="87">
        <v>23.320098239869015</v>
      </c>
      <c r="K15" s="87">
        <v>23.421302900618166</v>
      </c>
      <c r="L15" s="87">
        <v>23.26031164069661</v>
      </c>
      <c r="M15" s="96">
        <v>23.137460650577125</v>
      </c>
      <c r="N15" s="89">
        <v>23.348458149779734</v>
      </c>
      <c r="O15" s="25"/>
    </row>
    <row r="16" spans="1:15" s="26" customFormat="1" x14ac:dyDescent="0.2">
      <c r="A16" s="601"/>
      <c r="B16" s="54"/>
      <c r="C16" s="90" t="s">
        <v>62</v>
      </c>
      <c r="D16" s="83">
        <v>23.7</v>
      </c>
      <c r="E16" s="87">
        <v>23.1</v>
      </c>
      <c r="F16" s="87">
        <v>23.6</v>
      </c>
      <c r="G16" s="96">
        <v>23.4</v>
      </c>
      <c r="H16" s="85">
        <v>23.469908330011958</v>
      </c>
      <c r="I16" s="87">
        <v>23.458733974358974</v>
      </c>
      <c r="J16" s="87">
        <v>23.419413256066644</v>
      </c>
      <c r="K16" s="87">
        <v>23.447835990888382</v>
      </c>
      <c r="L16" s="87">
        <v>23.235344095157178</v>
      </c>
      <c r="M16" s="96">
        <v>23.157109557109557</v>
      </c>
      <c r="N16" s="89">
        <v>23.4</v>
      </c>
      <c r="O16" s="25"/>
    </row>
    <row r="17" spans="1:15" s="26" customFormat="1" ht="13.5" thickBot="1" x14ac:dyDescent="0.25">
      <c r="A17" s="602"/>
      <c r="B17" s="55"/>
      <c r="C17" s="295" t="s">
        <v>63</v>
      </c>
      <c r="D17" s="296">
        <v>23.727866473149493</v>
      </c>
      <c r="E17" s="297">
        <v>23.463027487417733</v>
      </c>
      <c r="F17" s="297">
        <v>23.64141791044776</v>
      </c>
      <c r="G17" s="298">
        <v>23.556905083220872</v>
      </c>
      <c r="H17" s="299">
        <v>23.761168384879724</v>
      </c>
      <c r="I17" s="297">
        <v>23.590189873417721</v>
      </c>
      <c r="J17" s="297">
        <v>23.467928902627513</v>
      </c>
      <c r="K17" s="297">
        <v>23.606220095693779</v>
      </c>
      <c r="L17" s="297">
        <v>23.424721984602225</v>
      </c>
      <c r="M17" s="300">
        <v>23.278371501272265</v>
      </c>
      <c r="N17" s="301">
        <v>23.5</v>
      </c>
      <c r="O17" s="25"/>
    </row>
    <row r="18" spans="1:15" ht="12.75" customHeight="1" thickTop="1" x14ac:dyDescent="0.2">
      <c r="A18" s="598" t="s">
        <v>88</v>
      </c>
      <c r="B18" s="10"/>
      <c r="C18" s="155" t="s">
        <v>95</v>
      </c>
      <c r="D18" s="289"/>
      <c r="E18" s="87"/>
      <c r="F18" s="87"/>
      <c r="G18" s="84"/>
      <c r="H18" s="85"/>
      <c r="I18" s="87"/>
      <c r="J18" s="87"/>
      <c r="K18" s="87"/>
      <c r="L18" s="87"/>
      <c r="M18" s="96"/>
      <c r="N18" s="85"/>
    </row>
    <row r="19" spans="1:15" ht="12.75" customHeight="1" x14ac:dyDescent="0.2">
      <c r="A19" s="598"/>
      <c r="B19" s="10"/>
      <c r="C19" s="78" t="s">
        <v>61</v>
      </c>
      <c r="D19" s="83">
        <v>21.85</v>
      </c>
      <c r="E19" s="87">
        <v>29.89</v>
      </c>
      <c r="F19" s="87">
        <v>20.36</v>
      </c>
      <c r="G19" s="84">
        <v>26.47</v>
      </c>
      <c r="H19" s="85">
        <v>12.88</v>
      </c>
      <c r="I19" s="87">
        <v>21</v>
      </c>
      <c r="J19" s="87">
        <v>36.43</v>
      </c>
      <c r="K19" s="87">
        <v>32.9</v>
      </c>
      <c r="L19" s="87">
        <v>29.25</v>
      </c>
      <c r="M19" s="96">
        <v>34.72</v>
      </c>
      <c r="N19" s="85">
        <v>26.77</v>
      </c>
    </row>
    <row r="20" spans="1:15" ht="12.75" customHeight="1" x14ac:dyDescent="0.2">
      <c r="A20" s="598"/>
      <c r="B20" s="10"/>
      <c r="C20" s="269" t="s">
        <v>62</v>
      </c>
      <c r="D20" s="83">
        <v>16.53</v>
      </c>
      <c r="E20" s="87">
        <v>34.33</v>
      </c>
      <c r="F20" s="87">
        <v>23.04</v>
      </c>
      <c r="G20" s="84">
        <v>33.020000000000003</v>
      </c>
      <c r="H20" s="85">
        <v>17.899999999999999</v>
      </c>
      <c r="I20" s="78">
        <v>29.13</v>
      </c>
      <c r="J20" s="87">
        <v>43.69</v>
      </c>
      <c r="K20" s="87">
        <v>38.229999999999997</v>
      </c>
      <c r="L20" s="87">
        <v>30.62</v>
      </c>
      <c r="M20" s="96">
        <v>39.950000000000003</v>
      </c>
      <c r="N20" s="85">
        <v>32.24</v>
      </c>
    </row>
    <row r="21" spans="1:15" s="28" customFormat="1" ht="12.75" customHeight="1" x14ac:dyDescent="0.2">
      <c r="A21" s="598"/>
      <c r="B21" s="29"/>
      <c r="C21" s="302" t="s">
        <v>63</v>
      </c>
      <c r="D21" s="138">
        <v>19.739999999999998</v>
      </c>
      <c r="E21" s="158">
        <v>32.25</v>
      </c>
      <c r="F21" s="158">
        <v>24.55</v>
      </c>
      <c r="G21" s="291">
        <v>32.369999999999997</v>
      </c>
      <c r="H21" s="292">
        <v>19.28</v>
      </c>
      <c r="I21" s="158">
        <v>27.53</v>
      </c>
      <c r="J21" s="158">
        <v>42.59</v>
      </c>
      <c r="K21" s="158">
        <v>35.770000000000003</v>
      </c>
      <c r="L21" s="158">
        <v>32.33</v>
      </c>
      <c r="M21" s="159">
        <v>37.19</v>
      </c>
      <c r="N21" s="85">
        <v>31.62</v>
      </c>
    </row>
    <row r="22" spans="1:15" ht="12.75" customHeight="1" x14ac:dyDescent="0.2">
      <c r="A22" s="598"/>
      <c r="B22" s="30"/>
      <c r="C22" s="155" t="s">
        <v>96</v>
      </c>
      <c r="D22" s="83"/>
      <c r="E22" s="87"/>
      <c r="F22" s="87"/>
      <c r="G22" s="84"/>
      <c r="H22" s="85"/>
      <c r="I22" s="87"/>
      <c r="J22" s="87"/>
      <c r="K22" s="87"/>
      <c r="L22" s="87"/>
      <c r="M22" s="96"/>
      <c r="N22" s="303"/>
    </row>
    <row r="23" spans="1:15" ht="12.75" customHeight="1" x14ac:dyDescent="0.2">
      <c r="A23" s="598"/>
      <c r="B23" s="10"/>
      <c r="C23" s="78" t="s">
        <v>61</v>
      </c>
      <c r="D23" s="83">
        <v>13.84</v>
      </c>
      <c r="E23" s="87">
        <v>18.79</v>
      </c>
      <c r="F23" s="87">
        <v>10.36</v>
      </c>
      <c r="G23" s="84">
        <v>15.95</v>
      </c>
      <c r="H23" s="85">
        <v>7.7</v>
      </c>
      <c r="I23" s="87">
        <v>12.55</v>
      </c>
      <c r="J23" s="87">
        <v>21.4</v>
      </c>
      <c r="K23" s="87">
        <v>19.14</v>
      </c>
      <c r="L23" s="87">
        <v>18.32</v>
      </c>
      <c r="M23" s="96">
        <v>21.71</v>
      </c>
      <c r="N23" s="85">
        <v>16.190000000000001</v>
      </c>
    </row>
    <row r="24" spans="1:15" ht="12.75" customHeight="1" x14ac:dyDescent="0.2">
      <c r="A24" s="598"/>
      <c r="B24" s="10"/>
      <c r="C24" s="269" t="s">
        <v>62</v>
      </c>
      <c r="D24" s="83">
        <v>7.88</v>
      </c>
      <c r="E24" s="87">
        <v>23.09</v>
      </c>
      <c r="F24" s="87">
        <v>11.95</v>
      </c>
      <c r="G24" s="84">
        <v>19.39</v>
      </c>
      <c r="H24" s="85">
        <v>10.95</v>
      </c>
      <c r="I24" s="87">
        <v>17</v>
      </c>
      <c r="J24" s="87">
        <v>24.69</v>
      </c>
      <c r="K24" s="87">
        <v>21.63</v>
      </c>
      <c r="L24" s="87">
        <v>19.899999999999999</v>
      </c>
      <c r="M24" s="96">
        <v>25.69</v>
      </c>
      <c r="N24" s="85">
        <v>19.38</v>
      </c>
    </row>
    <row r="25" spans="1:15" s="28" customFormat="1" ht="12.75" customHeight="1" x14ac:dyDescent="0.2">
      <c r="A25" s="598"/>
      <c r="B25" s="29"/>
      <c r="C25" s="302" t="s">
        <v>63</v>
      </c>
      <c r="D25" s="138">
        <v>13.53</v>
      </c>
      <c r="E25" s="158">
        <v>17.739999999999998</v>
      </c>
      <c r="F25" s="158">
        <v>13.65</v>
      </c>
      <c r="G25" s="291">
        <v>18.38</v>
      </c>
      <c r="H25" s="292">
        <v>10.28</v>
      </c>
      <c r="I25" s="158">
        <v>15.02</v>
      </c>
      <c r="J25" s="158">
        <v>23.3</v>
      </c>
      <c r="K25" s="158">
        <v>19.72</v>
      </c>
      <c r="L25" s="158">
        <v>19.8</v>
      </c>
      <c r="M25" s="159">
        <v>22.37</v>
      </c>
      <c r="N25" s="292">
        <v>17.87</v>
      </c>
    </row>
    <row r="26" spans="1:15" s="8" customFormat="1" ht="12.75" customHeight="1" x14ac:dyDescent="0.2">
      <c r="A26" s="598"/>
      <c r="B26" s="30"/>
      <c r="C26" s="155" t="s">
        <v>97</v>
      </c>
      <c r="D26" s="289"/>
      <c r="E26" s="87"/>
      <c r="F26" s="87"/>
      <c r="G26" s="84"/>
      <c r="H26" s="85"/>
      <c r="I26" s="87"/>
      <c r="J26" s="87"/>
      <c r="K26" s="87"/>
      <c r="L26" s="87"/>
      <c r="M26" s="96"/>
      <c r="N26" s="85"/>
    </row>
    <row r="27" spans="1:15" s="8" customFormat="1" ht="12.75" customHeight="1" x14ac:dyDescent="0.2">
      <c r="A27" s="598"/>
      <c r="B27" s="10"/>
      <c r="C27" s="269" t="s">
        <v>80</v>
      </c>
      <c r="D27" s="83">
        <v>32.979999999999997</v>
      </c>
      <c r="E27" s="87">
        <v>61.51</v>
      </c>
      <c r="F27" s="87">
        <v>36.74</v>
      </c>
      <c r="G27" s="96">
        <v>53.4</v>
      </c>
      <c r="H27" s="85">
        <v>49.23</v>
      </c>
      <c r="I27" s="87">
        <v>55.56</v>
      </c>
      <c r="J27" s="87">
        <v>57.69</v>
      </c>
      <c r="K27" s="87">
        <v>51.48</v>
      </c>
      <c r="L27" s="87">
        <v>54.04</v>
      </c>
      <c r="M27" s="96">
        <v>51.4</v>
      </c>
      <c r="N27" s="85">
        <v>53.33</v>
      </c>
    </row>
    <row r="28" spans="1:15" s="8" customFormat="1" ht="12.75" customHeight="1" x14ac:dyDescent="0.2">
      <c r="A28" s="598"/>
      <c r="B28" s="29"/>
      <c r="C28" s="304" t="s">
        <v>81</v>
      </c>
      <c r="D28" s="83">
        <v>21.38</v>
      </c>
      <c r="E28" s="87">
        <v>51.8</v>
      </c>
      <c r="F28" s="87">
        <v>47.41</v>
      </c>
      <c r="G28" s="84">
        <v>49.56</v>
      </c>
      <c r="H28" s="85">
        <v>45.78</v>
      </c>
      <c r="I28" s="87">
        <v>53.61</v>
      </c>
      <c r="J28" s="87">
        <v>57.22</v>
      </c>
      <c r="K28" s="87">
        <v>45.95</v>
      </c>
      <c r="L28" s="87">
        <v>50.18</v>
      </c>
      <c r="M28" s="96">
        <v>41.84</v>
      </c>
      <c r="N28" s="85">
        <v>49.35</v>
      </c>
    </row>
    <row r="29" spans="1:15" ht="12.75" customHeight="1" x14ac:dyDescent="0.2">
      <c r="A29" s="598"/>
      <c r="B29" s="30"/>
      <c r="C29" s="305" t="s">
        <v>47</v>
      </c>
      <c r="D29" s="306"/>
      <c r="E29" s="307"/>
      <c r="F29" s="307"/>
      <c r="G29" s="308"/>
      <c r="H29" s="303"/>
      <c r="I29" s="307"/>
      <c r="J29" s="307"/>
      <c r="K29" s="307"/>
      <c r="L29" s="307"/>
      <c r="M29" s="88"/>
      <c r="N29" s="303"/>
    </row>
    <row r="30" spans="1:15" ht="12.75" customHeight="1" x14ac:dyDescent="0.2">
      <c r="A30" s="598"/>
      <c r="B30" s="10"/>
      <c r="C30" s="269" t="s">
        <v>62</v>
      </c>
      <c r="D30" s="83">
        <v>93.89</v>
      </c>
      <c r="E30" s="87">
        <v>86.63</v>
      </c>
      <c r="F30" s="87">
        <v>92.58</v>
      </c>
      <c r="G30" s="96">
        <v>86.14</v>
      </c>
      <c r="H30" s="85">
        <v>88.31</v>
      </c>
      <c r="I30" s="87">
        <v>87.25</v>
      </c>
      <c r="J30" s="87">
        <v>85.73</v>
      </c>
      <c r="K30" s="87">
        <v>85.16</v>
      </c>
      <c r="L30" s="87">
        <v>88.48</v>
      </c>
      <c r="M30" s="96">
        <v>85.59</v>
      </c>
      <c r="N30" s="85">
        <v>86.91</v>
      </c>
    </row>
    <row r="31" spans="1:15" s="3" customFormat="1" ht="12.75" customHeight="1" x14ac:dyDescent="0.2">
      <c r="A31" s="598"/>
      <c r="B31" s="29"/>
      <c r="C31" s="290" t="s">
        <v>63</v>
      </c>
      <c r="D31" s="138">
        <v>91.42</v>
      </c>
      <c r="E31" s="158">
        <v>89.11</v>
      </c>
      <c r="F31" s="158">
        <v>90.94</v>
      </c>
      <c r="G31" s="291">
        <v>88.71</v>
      </c>
      <c r="H31" s="292">
        <v>88.44</v>
      </c>
      <c r="I31" s="158">
        <v>89.24</v>
      </c>
      <c r="J31" s="158">
        <v>87.35</v>
      </c>
      <c r="K31" s="158">
        <v>90.56</v>
      </c>
      <c r="L31" s="158">
        <v>90.47</v>
      </c>
      <c r="M31" s="159">
        <v>85.2</v>
      </c>
      <c r="N31" s="292">
        <v>88.98</v>
      </c>
      <c r="O31" s="8"/>
    </row>
    <row r="32" spans="1:15" s="3" customFormat="1" ht="12.75" customHeight="1" x14ac:dyDescent="0.2">
      <c r="A32" s="598"/>
      <c r="B32" s="47"/>
      <c r="C32" s="309" t="s">
        <v>58</v>
      </c>
      <c r="D32" s="83"/>
      <c r="E32" s="87"/>
      <c r="F32" s="87"/>
      <c r="G32" s="84"/>
      <c r="H32" s="85"/>
      <c r="I32" s="87"/>
      <c r="J32" s="87"/>
      <c r="K32" s="87"/>
      <c r="L32" s="87"/>
      <c r="M32" s="96"/>
      <c r="N32" s="85"/>
      <c r="O32" s="8"/>
    </row>
    <row r="33" spans="1:15" ht="12.75" customHeight="1" x14ac:dyDescent="0.2">
      <c r="A33" s="598"/>
      <c r="B33" s="10"/>
      <c r="C33" s="151" t="s">
        <v>60</v>
      </c>
      <c r="D33" s="289"/>
      <c r="E33" s="83"/>
      <c r="F33" s="83"/>
      <c r="G33" s="84"/>
      <c r="H33" s="85"/>
      <c r="I33" s="83"/>
      <c r="J33" s="83"/>
      <c r="K33" s="83"/>
      <c r="L33" s="83"/>
      <c r="M33" s="84"/>
      <c r="N33" s="85"/>
    </row>
    <row r="34" spans="1:15" ht="12.75" customHeight="1" x14ac:dyDescent="0.2">
      <c r="A34" s="598"/>
      <c r="B34" s="10"/>
      <c r="C34" s="269" t="s">
        <v>61</v>
      </c>
      <c r="D34" s="118" t="s">
        <v>57</v>
      </c>
      <c r="E34" s="87">
        <v>12.26</v>
      </c>
      <c r="F34" s="87">
        <v>12.13</v>
      </c>
      <c r="G34" s="96">
        <v>23.51</v>
      </c>
      <c r="H34" s="85">
        <v>18</v>
      </c>
      <c r="I34" s="87">
        <v>23.57</v>
      </c>
      <c r="J34" s="87">
        <v>25.38</v>
      </c>
      <c r="K34" s="87">
        <v>24.18</v>
      </c>
      <c r="L34" s="87">
        <v>15.31</v>
      </c>
      <c r="M34" s="96">
        <v>11.65</v>
      </c>
      <c r="N34" s="85">
        <v>20.95</v>
      </c>
    </row>
    <row r="35" spans="1:15" ht="12.75" customHeight="1" x14ac:dyDescent="0.2">
      <c r="A35" s="598"/>
      <c r="B35" s="10"/>
      <c r="C35" s="269" t="s">
        <v>62</v>
      </c>
      <c r="D35" s="118" t="s">
        <v>57</v>
      </c>
      <c r="E35" s="87">
        <v>7.63</v>
      </c>
      <c r="F35" s="87">
        <v>6.89</v>
      </c>
      <c r="G35" s="96">
        <v>18.38</v>
      </c>
      <c r="H35" s="85">
        <v>12.42</v>
      </c>
      <c r="I35" s="87">
        <v>17.75</v>
      </c>
      <c r="J35" s="87">
        <v>21.75</v>
      </c>
      <c r="K35" s="87">
        <v>20.69</v>
      </c>
      <c r="L35" s="87">
        <v>9.42</v>
      </c>
      <c r="M35" s="96">
        <v>5.92</v>
      </c>
      <c r="N35" s="85">
        <v>15.98</v>
      </c>
    </row>
    <row r="36" spans="1:15" s="3" customFormat="1" ht="12.75" customHeight="1" x14ac:dyDescent="0.2">
      <c r="A36" s="599"/>
      <c r="B36" s="29"/>
      <c r="C36" s="290" t="s">
        <v>63</v>
      </c>
      <c r="D36" s="162" t="s">
        <v>57</v>
      </c>
      <c r="E36" s="158">
        <v>6</v>
      </c>
      <c r="F36" s="158">
        <v>6.6</v>
      </c>
      <c r="G36" s="291">
        <v>16.309999999999999</v>
      </c>
      <c r="H36" s="292">
        <v>11.15</v>
      </c>
      <c r="I36" s="158">
        <v>16.46</v>
      </c>
      <c r="J36" s="158">
        <v>17.95</v>
      </c>
      <c r="K36" s="158">
        <v>17.170000000000002</v>
      </c>
      <c r="L36" s="158">
        <v>9.7899999999999991</v>
      </c>
      <c r="M36" s="159">
        <v>6.65</v>
      </c>
      <c r="N36" s="292">
        <v>14.46</v>
      </c>
      <c r="O36" s="8"/>
    </row>
    <row r="37" spans="1:15" ht="6.75" customHeight="1" x14ac:dyDescent="0.2">
      <c r="G37" s="8"/>
    </row>
    <row r="38" spans="1:15" ht="12" customHeight="1" x14ac:dyDescent="0.2">
      <c r="C38" s="7" t="s">
        <v>59</v>
      </c>
      <c r="G38" s="8"/>
    </row>
    <row r="39" spans="1:15" ht="12" customHeight="1" x14ac:dyDescent="0.2">
      <c r="C39" s="7" t="s">
        <v>101</v>
      </c>
      <c r="G39" s="8"/>
    </row>
    <row r="40" spans="1:15" ht="12" customHeight="1" x14ac:dyDescent="0.2">
      <c r="C40" s="7" t="s">
        <v>102</v>
      </c>
      <c r="G40" s="8"/>
    </row>
    <row r="41" spans="1:15" ht="12" customHeight="1" x14ac:dyDescent="0.2">
      <c r="C41" s="7" t="s">
        <v>84</v>
      </c>
      <c r="G41" s="8"/>
    </row>
    <row r="42" spans="1:15" ht="12" customHeight="1" x14ac:dyDescent="0.2">
      <c r="C42" s="7" t="s">
        <v>98</v>
      </c>
      <c r="G42" s="8"/>
    </row>
    <row r="43" spans="1:15" ht="12" customHeight="1" x14ac:dyDescent="0.2">
      <c r="C43" s="7" t="s">
        <v>189</v>
      </c>
      <c r="G43" s="8"/>
    </row>
    <row r="44" spans="1:15" ht="12" customHeight="1" x14ac:dyDescent="0.2">
      <c r="C44" s="7" t="s">
        <v>100</v>
      </c>
      <c r="G44" s="8"/>
    </row>
    <row r="45" spans="1:15" ht="12" customHeight="1" x14ac:dyDescent="0.2">
      <c r="C45" s="7" t="s">
        <v>99</v>
      </c>
      <c r="G45" s="8"/>
    </row>
    <row r="46" spans="1:15" ht="18" customHeight="1" x14ac:dyDescent="0.2">
      <c r="C46" s="7" t="s">
        <v>77</v>
      </c>
      <c r="G46" s="8"/>
    </row>
    <row r="47" spans="1:15" ht="17.25" customHeight="1" x14ac:dyDescent="0.2">
      <c r="A47" s="52"/>
      <c r="B47" s="3"/>
      <c r="C47" s="7" t="s">
        <v>103</v>
      </c>
    </row>
    <row r="49" spans="4:4" x14ac:dyDescent="0.2">
      <c r="D49" s="34"/>
    </row>
    <row r="50" spans="4:4" x14ac:dyDescent="0.2">
      <c r="D50" s="47"/>
    </row>
    <row r="69" spans="3:9" ht="39" customHeight="1" x14ac:dyDescent="0.2">
      <c r="C69" s="597"/>
      <c r="D69" s="597"/>
      <c r="E69" s="597"/>
      <c r="F69" s="597"/>
      <c r="G69" s="597"/>
      <c r="H69" s="597"/>
      <c r="I69" s="597"/>
    </row>
    <row r="72" spans="3:9" x14ac:dyDescent="0.2">
      <c r="C72" s="27"/>
    </row>
  </sheetData>
  <mergeCells count="10">
    <mergeCell ref="A1:F1"/>
    <mergeCell ref="H3:M3"/>
    <mergeCell ref="C69:I69"/>
    <mergeCell ref="A18:A36"/>
    <mergeCell ref="A6:A17"/>
    <mergeCell ref="D4:D5"/>
    <mergeCell ref="E4:E5"/>
    <mergeCell ref="F4:F5"/>
    <mergeCell ref="G4:G5"/>
    <mergeCell ref="D3:G3"/>
  </mergeCells>
  <phoneticPr fontId="9" type="noConversion"/>
  <pageMargins left="0" right="0" top="0" bottom="0" header="0" footer="0"/>
  <pageSetup paperSize="9" scale="85" pageOrder="overThenDown"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A3" sqref="A3"/>
    </sheetView>
  </sheetViews>
  <sheetFormatPr baseColWidth="10" defaultRowHeight="12.75" x14ac:dyDescent="0.2"/>
  <cols>
    <col min="1" max="1" width="38.140625" style="265" customWidth="1"/>
    <col min="2" max="16384" width="11.42578125" style="153"/>
  </cols>
  <sheetData>
    <row r="1" spans="1:7" ht="15" x14ac:dyDescent="0.25">
      <c r="A1" s="604" t="s">
        <v>163</v>
      </c>
      <c r="B1" s="530"/>
      <c r="C1" s="530"/>
      <c r="D1" s="530"/>
      <c r="E1" s="530"/>
      <c r="F1" s="530"/>
      <c r="G1" s="530"/>
    </row>
    <row r="3" spans="1:7" ht="25.5" x14ac:dyDescent="0.2">
      <c r="A3" s="503" t="s">
        <v>196</v>
      </c>
      <c r="B3" s="504"/>
      <c r="C3" s="504"/>
      <c r="D3" s="505"/>
    </row>
    <row r="4" spans="1:7" x14ac:dyDescent="0.2">
      <c r="A4" s="506"/>
      <c r="B4" s="508" t="s">
        <v>61</v>
      </c>
      <c r="C4" s="382" t="s">
        <v>62</v>
      </c>
      <c r="D4" s="507" t="s">
        <v>63</v>
      </c>
    </row>
    <row r="5" spans="1:7" ht="12.75" customHeight="1" x14ac:dyDescent="0.2">
      <c r="A5" s="499" t="s">
        <v>192</v>
      </c>
      <c r="B5" s="267">
        <v>19.12</v>
      </c>
      <c r="C5" s="267">
        <v>15.1</v>
      </c>
      <c r="D5" s="268">
        <v>14.8</v>
      </c>
    </row>
    <row r="6" spans="1:7" x14ac:dyDescent="0.2">
      <c r="A6" s="499" t="s">
        <v>193</v>
      </c>
      <c r="B6" s="266">
        <v>18.5</v>
      </c>
      <c r="C6" s="267">
        <v>14.31</v>
      </c>
      <c r="D6" s="268">
        <v>14.5</v>
      </c>
    </row>
    <row r="7" spans="1:7" x14ac:dyDescent="0.2">
      <c r="A7" s="499" t="s">
        <v>190</v>
      </c>
      <c r="B7" s="266">
        <v>24.8</v>
      </c>
      <c r="C7" s="267">
        <v>17.600000000000001</v>
      </c>
      <c r="D7" s="268">
        <v>18.5</v>
      </c>
    </row>
    <row r="8" spans="1:7" ht="12.75" customHeight="1" x14ac:dyDescent="0.2">
      <c r="A8" s="500" t="s">
        <v>194</v>
      </c>
      <c r="B8" s="266">
        <v>7.2</v>
      </c>
      <c r="C8" s="267">
        <v>6.9</v>
      </c>
      <c r="D8" s="268">
        <v>7.3</v>
      </c>
    </row>
    <row r="9" spans="1:7" x14ac:dyDescent="0.2">
      <c r="A9" s="500" t="s">
        <v>195</v>
      </c>
      <c r="B9" s="266">
        <v>19.100000000000001</v>
      </c>
      <c r="C9" s="267">
        <v>15.2</v>
      </c>
      <c r="D9" s="268">
        <v>14.2</v>
      </c>
    </row>
    <row r="10" spans="1:7" x14ac:dyDescent="0.2">
      <c r="A10" s="501" t="s">
        <v>191</v>
      </c>
      <c r="B10" s="502">
        <v>10.6</v>
      </c>
      <c r="C10" s="268">
        <v>7.6</v>
      </c>
      <c r="D10" s="268">
        <v>6.9</v>
      </c>
    </row>
    <row r="11" spans="1:7" ht="12.75" customHeight="1" x14ac:dyDescent="0.2"/>
    <row r="14" spans="1:7" ht="12.75" customHeight="1" x14ac:dyDescent="0.2"/>
    <row r="17" ht="12.75" customHeight="1" x14ac:dyDescent="0.2"/>
    <row r="20" ht="12.75" customHeight="1" x14ac:dyDescent="0.2"/>
    <row r="36" spans="6:6" ht="15.75" customHeight="1" x14ac:dyDescent="0.2">
      <c r="F36" s="70" t="s">
        <v>101</v>
      </c>
    </row>
    <row r="37" spans="6:6" ht="14.25" customHeight="1" x14ac:dyDescent="0.2">
      <c r="F37" s="70" t="s">
        <v>89</v>
      </c>
    </row>
    <row r="38" spans="6:6" ht="15" customHeight="1" x14ac:dyDescent="0.2">
      <c r="F38" s="70" t="s">
        <v>77</v>
      </c>
    </row>
    <row r="39" spans="6:6" x14ac:dyDescent="0.2">
      <c r="F39" s="70" t="s">
        <v>103</v>
      </c>
    </row>
  </sheetData>
  <mergeCells count="1">
    <mergeCell ref="A1:G1"/>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O29"/>
  <sheetViews>
    <sheetView zoomScaleNormal="100" workbookViewId="0">
      <selection sqref="A1:C1"/>
    </sheetView>
  </sheetViews>
  <sheetFormatPr baseColWidth="10" defaultRowHeight="12.75" x14ac:dyDescent="0.2"/>
  <cols>
    <col min="1" max="1" width="0.7109375" style="153" customWidth="1"/>
    <col min="2" max="2" width="4.7109375" style="153" customWidth="1"/>
    <col min="3" max="3" width="51.85546875" style="153" customWidth="1"/>
    <col min="4" max="4" width="9.140625" style="153" customWidth="1"/>
    <col min="5" max="5" width="9.28515625" style="153" customWidth="1"/>
    <col min="6" max="6" width="10" style="153" customWidth="1"/>
    <col min="7" max="7" width="9.85546875" style="153" customWidth="1"/>
    <col min="8" max="8" width="10.5703125" style="153" customWidth="1"/>
    <col min="9" max="9" width="12.140625" style="153" customWidth="1"/>
    <col min="10" max="10" width="10.85546875" style="153" customWidth="1"/>
    <col min="11" max="11" width="10.28515625" style="153" customWidth="1"/>
    <col min="12" max="12" width="8.7109375" style="153" customWidth="1"/>
    <col min="13" max="13" width="11.42578125" style="153"/>
    <col min="14" max="14" width="10.5703125" style="153" customWidth="1"/>
    <col min="15" max="16384" width="11.42578125" style="153"/>
  </cols>
  <sheetData>
    <row r="1" spans="1:15" s="70" customFormat="1" ht="15" x14ac:dyDescent="0.25">
      <c r="A1" s="528" t="s">
        <v>162</v>
      </c>
      <c r="B1" s="530"/>
      <c r="C1" s="530"/>
      <c r="D1" s="71"/>
      <c r="E1" s="71"/>
      <c r="F1" s="71"/>
      <c r="G1" s="71"/>
      <c r="H1" s="71"/>
      <c r="I1" s="71"/>
      <c r="J1" s="71"/>
      <c r="K1" s="71"/>
      <c r="L1" s="71"/>
      <c r="M1" s="71"/>
      <c r="N1" s="71"/>
      <c r="O1" s="77"/>
    </row>
    <row r="2" spans="1:15" s="70" customFormat="1" x14ac:dyDescent="0.2">
      <c r="D2" s="71"/>
      <c r="E2" s="71"/>
      <c r="F2" s="71"/>
      <c r="G2" s="71"/>
      <c r="H2" s="71"/>
      <c r="I2" s="71"/>
      <c r="J2" s="71"/>
      <c r="K2" s="71"/>
      <c r="L2" s="71"/>
      <c r="M2" s="145" t="s">
        <v>0</v>
      </c>
      <c r="N2" s="71" t="s">
        <v>55</v>
      </c>
      <c r="O2" s="77"/>
    </row>
    <row r="3" spans="1:15" s="70" customFormat="1" ht="15.75" customHeight="1" x14ac:dyDescent="0.2">
      <c r="A3" s="313"/>
      <c r="B3" s="74"/>
      <c r="C3" s="75"/>
      <c r="D3" s="531" t="s">
        <v>45</v>
      </c>
      <c r="E3" s="565"/>
      <c r="F3" s="565"/>
      <c r="G3" s="566"/>
      <c r="H3" s="567" t="s">
        <v>31</v>
      </c>
      <c r="I3" s="565"/>
      <c r="J3" s="565"/>
      <c r="K3" s="565"/>
      <c r="L3" s="565"/>
      <c r="M3" s="566"/>
      <c r="N3" s="76" t="s">
        <v>1</v>
      </c>
      <c r="O3" s="77"/>
    </row>
    <row r="4" spans="1:15" s="70" customFormat="1" ht="12.75" customHeight="1" x14ac:dyDescent="0.2">
      <c r="A4" s="314"/>
      <c r="B4" s="77"/>
      <c r="C4" s="78"/>
      <c r="D4" s="548" t="s">
        <v>2</v>
      </c>
      <c r="E4" s="548" t="s">
        <v>3</v>
      </c>
      <c r="F4" s="548" t="s">
        <v>4</v>
      </c>
      <c r="G4" s="550" t="s">
        <v>5</v>
      </c>
      <c r="H4" s="310" t="s">
        <v>18</v>
      </c>
      <c r="I4" s="311" t="s">
        <v>6</v>
      </c>
      <c r="J4" s="311" t="s">
        <v>7</v>
      </c>
      <c r="K4" s="311" t="s">
        <v>8</v>
      </c>
      <c r="L4" s="311" t="s">
        <v>9</v>
      </c>
      <c r="M4" s="272" t="s">
        <v>10</v>
      </c>
      <c r="N4" s="79" t="s">
        <v>11</v>
      </c>
      <c r="O4" s="77"/>
    </row>
    <row r="5" spans="1:15" s="150" customFormat="1" ht="24" x14ac:dyDescent="0.2">
      <c r="A5" s="315"/>
      <c r="B5" s="148"/>
      <c r="C5" s="286"/>
      <c r="D5" s="575"/>
      <c r="E5" s="575"/>
      <c r="F5" s="575"/>
      <c r="G5" s="587"/>
      <c r="H5" s="273" t="s">
        <v>113</v>
      </c>
      <c r="I5" s="274" t="s">
        <v>12</v>
      </c>
      <c r="J5" s="274" t="s">
        <v>13</v>
      </c>
      <c r="K5" s="312" t="s">
        <v>14</v>
      </c>
      <c r="L5" s="274" t="s">
        <v>15</v>
      </c>
      <c r="M5" s="276" t="s">
        <v>106</v>
      </c>
      <c r="N5" s="149"/>
      <c r="O5" s="144"/>
    </row>
    <row r="6" spans="1:15" s="70" customFormat="1" ht="12.75" customHeight="1" x14ac:dyDescent="0.2">
      <c r="A6" s="314"/>
      <c r="B6" s="115" t="s">
        <v>117</v>
      </c>
      <c r="C6" s="77"/>
      <c r="D6" s="83"/>
      <c r="E6" s="87"/>
      <c r="F6" s="87"/>
      <c r="G6" s="84"/>
      <c r="H6" s="85"/>
      <c r="I6" s="87"/>
      <c r="J6" s="87"/>
      <c r="K6" s="87"/>
      <c r="L6" s="87"/>
      <c r="M6" s="96"/>
      <c r="N6" s="89"/>
      <c r="O6" s="77"/>
    </row>
    <row r="7" spans="1:15" s="70" customFormat="1" ht="12.75" customHeight="1" x14ac:dyDescent="0.2">
      <c r="A7" s="314"/>
      <c r="B7" s="115"/>
      <c r="C7" s="78" t="s">
        <v>79</v>
      </c>
      <c r="D7" s="83">
        <v>14.982542869893427</v>
      </c>
      <c r="E7" s="87">
        <v>17.018092508714663</v>
      </c>
      <c r="F7" s="87">
        <v>12.050721289744985</v>
      </c>
      <c r="G7" s="84">
        <v>16.507047726585721</v>
      </c>
      <c r="H7" s="85">
        <v>15.424406512538466</v>
      </c>
      <c r="I7" s="87">
        <v>16.341232997327275</v>
      </c>
      <c r="J7" s="87">
        <v>17.010182211085592</v>
      </c>
      <c r="K7" s="87">
        <v>17.272262660983774</v>
      </c>
      <c r="L7" s="87">
        <v>14.786918558968788</v>
      </c>
      <c r="M7" s="96">
        <v>17.965653444055036</v>
      </c>
      <c r="N7" s="89">
        <v>16.2584789543466</v>
      </c>
      <c r="O7" s="77"/>
    </row>
    <row r="8" spans="1:15" s="70" customFormat="1" ht="12.75" customHeight="1" x14ac:dyDescent="0.2">
      <c r="A8" s="314"/>
      <c r="B8" s="115"/>
      <c r="C8" s="90" t="s">
        <v>80</v>
      </c>
      <c r="D8" s="83">
        <v>11.54</v>
      </c>
      <c r="E8" s="87">
        <v>23.88</v>
      </c>
      <c r="F8" s="87">
        <v>17.34</v>
      </c>
      <c r="G8" s="84">
        <v>21.83</v>
      </c>
      <c r="H8" s="85">
        <v>19.73</v>
      </c>
      <c r="I8" s="87">
        <v>21.9</v>
      </c>
      <c r="J8" s="87">
        <v>21.31</v>
      </c>
      <c r="K8" s="87">
        <v>23.67</v>
      </c>
      <c r="L8" s="87">
        <v>20.85</v>
      </c>
      <c r="M8" s="96">
        <v>22.75</v>
      </c>
      <c r="N8" s="89">
        <v>21.7</v>
      </c>
      <c r="O8" s="77"/>
    </row>
    <row r="9" spans="1:15" s="70" customFormat="1" ht="12.75" customHeight="1" x14ac:dyDescent="0.2">
      <c r="A9" s="314"/>
      <c r="B9" s="115"/>
      <c r="C9" s="101" t="s">
        <v>81</v>
      </c>
      <c r="D9" s="83">
        <v>11.5</v>
      </c>
      <c r="E9" s="87">
        <v>16.5</v>
      </c>
      <c r="F9" s="87">
        <v>10.1</v>
      </c>
      <c r="G9" s="84">
        <v>15.4</v>
      </c>
      <c r="H9" s="85">
        <v>13.18</v>
      </c>
      <c r="I9" s="87">
        <v>14.73</v>
      </c>
      <c r="J9" s="87">
        <v>17.010000000000002</v>
      </c>
      <c r="K9" s="87">
        <v>14.91</v>
      </c>
      <c r="L9" s="87">
        <v>15.61</v>
      </c>
      <c r="M9" s="96">
        <v>16.100000000000001</v>
      </c>
      <c r="N9" s="89">
        <v>15.1</v>
      </c>
      <c r="O9" s="77"/>
    </row>
    <row r="10" spans="1:15" s="70" customFormat="1" ht="12.75" customHeight="1" x14ac:dyDescent="0.2">
      <c r="A10" s="314"/>
      <c r="B10" s="115" t="s">
        <v>118</v>
      </c>
      <c r="C10" s="77"/>
      <c r="D10" s="83"/>
      <c r="E10" s="87"/>
      <c r="F10" s="87"/>
      <c r="G10" s="84"/>
      <c r="H10" s="85"/>
      <c r="I10" s="87"/>
      <c r="J10" s="87"/>
      <c r="K10" s="87"/>
      <c r="L10" s="87"/>
      <c r="M10" s="96"/>
      <c r="N10" s="89"/>
      <c r="O10" s="77"/>
    </row>
    <row r="11" spans="1:15" s="70" customFormat="1" ht="12.75" customHeight="1" x14ac:dyDescent="0.2">
      <c r="A11" s="314"/>
      <c r="B11" s="115"/>
      <c r="C11" s="78" t="s">
        <v>79</v>
      </c>
      <c r="D11" s="83">
        <v>10.531437118763796</v>
      </c>
      <c r="E11" s="87">
        <v>11.344742145254614</v>
      </c>
      <c r="F11" s="87">
        <v>6.778314186775674</v>
      </c>
      <c r="G11" s="84">
        <v>10.797255588082106</v>
      </c>
      <c r="H11" s="85">
        <v>9.7171171657046393</v>
      </c>
      <c r="I11" s="87">
        <v>10.387336143645413</v>
      </c>
      <c r="J11" s="87">
        <v>11.647699191648135</v>
      </c>
      <c r="K11" s="87">
        <v>11.766885480826456</v>
      </c>
      <c r="L11" s="87">
        <v>9.5947468416369865</v>
      </c>
      <c r="M11" s="96">
        <v>11.70354588088567</v>
      </c>
      <c r="N11" s="89">
        <v>10.616465197514932</v>
      </c>
      <c r="O11" s="77"/>
    </row>
    <row r="12" spans="1:15" s="70" customFormat="1" ht="12.75" customHeight="1" x14ac:dyDescent="0.2">
      <c r="A12" s="314"/>
      <c r="B12" s="115"/>
      <c r="C12" s="90" t="s">
        <v>80</v>
      </c>
      <c r="D12" s="83">
        <v>8.9</v>
      </c>
      <c r="E12" s="87">
        <v>17.29</v>
      </c>
      <c r="F12" s="87">
        <v>10.97</v>
      </c>
      <c r="G12" s="84">
        <v>15.58</v>
      </c>
      <c r="H12" s="85">
        <v>13.46</v>
      </c>
      <c r="I12" s="87">
        <v>15.94</v>
      </c>
      <c r="J12" s="87">
        <v>15.53</v>
      </c>
      <c r="K12" s="87">
        <v>16.489999999999998</v>
      </c>
      <c r="L12" s="87">
        <v>14.87</v>
      </c>
      <c r="M12" s="96">
        <v>16.2</v>
      </c>
      <c r="N12" s="89">
        <v>15.4</v>
      </c>
      <c r="O12" s="143"/>
    </row>
    <row r="13" spans="1:15" s="70" customFormat="1" ht="12.75" customHeight="1" x14ac:dyDescent="0.2">
      <c r="A13" s="314"/>
      <c r="B13" s="115"/>
      <c r="C13" s="101" t="s">
        <v>81</v>
      </c>
      <c r="D13" s="83">
        <v>9.23</v>
      </c>
      <c r="E13" s="87">
        <v>12.2</v>
      </c>
      <c r="F13" s="87">
        <v>6.8</v>
      </c>
      <c r="G13" s="84">
        <v>10.5</v>
      </c>
      <c r="H13" s="85">
        <v>9.33</v>
      </c>
      <c r="I13" s="87">
        <v>9.85</v>
      </c>
      <c r="J13" s="87">
        <v>12.02</v>
      </c>
      <c r="K13" s="87">
        <v>9.51</v>
      </c>
      <c r="L13" s="87">
        <v>11.07</v>
      </c>
      <c r="M13" s="96">
        <v>12.82</v>
      </c>
      <c r="N13" s="89">
        <v>10.5</v>
      </c>
      <c r="O13" s="143"/>
    </row>
    <row r="14" spans="1:15" s="70" customFormat="1" ht="12.75" customHeight="1" x14ac:dyDescent="0.2">
      <c r="A14" s="314"/>
      <c r="B14" s="115" t="s">
        <v>119</v>
      </c>
      <c r="C14" s="77"/>
      <c r="D14" s="83"/>
      <c r="E14" s="87"/>
      <c r="F14" s="87"/>
      <c r="G14" s="84"/>
      <c r="H14" s="85"/>
      <c r="I14" s="87"/>
      <c r="J14" s="87"/>
      <c r="K14" s="87"/>
      <c r="L14" s="87"/>
      <c r="M14" s="96"/>
      <c r="N14" s="89"/>
      <c r="O14" s="77"/>
    </row>
    <row r="15" spans="1:15" s="70" customFormat="1" ht="12.75" customHeight="1" x14ac:dyDescent="0.2">
      <c r="A15" s="314"/>
      <c r="B15" s="115"/>
      <c r="C15" s="78" t="s">
        <v>79</v>
      </c>
      <c r="D15" s="83">
        <v>8.6311398621228967</v>
      </c>
      <c r="E15" s="87">
        <v>10.201883233010763</v>
      </c>
      <c r="F15" s="87">
        <v>8.0433802534416188</v>
      </c>
      <c r="G15" s="84">
        <v>10.431429840459437</v>
      </c>
      <c r="H15" s="85">
        <v>9.8353616072115173</v>
      </c>
      <c r="I15" s="87">
        <v>10.498677471233416</v>
      </c>
      <c r="J15" s="87">
        <v>10.320738393814683</v>
      </c>
      <c r="K15" s="87">
        <v>10.661109915423175</v>
      </c>
      <c r="L15" s="87">
        <v>9.1385854361723737</v>
      </c>
      <c r="M15" s="96">
        <v>11.062530501692789</v>
      </c>
      <c r="N15" s="89">
        <v>10.155697162915185</v>
      </c>
      <c r="O15" s="77"/>
    </row>
    <row r="16" spans="1:15" s="70" customFormat="1" ht="12.75" customHeight="1" x14ac:dyDescent="0.2">
      <c r="A16" s="314"/>
      <c r="B16" s="115"/>
      <c r="C16" s="90" t="s">
        <v>80</v>
      </c>
      <c r="D16" s="83">
        <v>6.14</v>
      </c>
      <c r="E16" s="87">
        <v>14.38</v>
      </c>
      <c r="F16" s="87">
        <v>11.14</v>
      </c>
      <c r="G16" s="84">
        <v>13.22</v>
      </c>
      <c r="H16" s="85">
        <v>12.07</v>
      </c>
      <c r="I16" s="87">
        <v>13.21</v>
      </c>
      <c r="J16" s="87">
        <v>12.75</v>
      </c>
      <c r="K16" s="87">
        <v>14.75</v>
      </c>
      <c r="L16" s="87">
        <v>12.83</v>
      </c>
      <c r="M16" s="96">
        <v>13.17</v>
      </c>
      <c r="N16" s="89">
        <v>13.2</v>
      </c>
      <c r="O16" s="143"/>
    </row>
    <row r="17" spans="1:15" s="70" customFormat="1" ht="12.75" customHeight="1" x14ac:dyDescent="0.2">
      <c r="A17" s="314"/>
      <c r="B17" s="115"/>
      <c r="C17" s="101" t="s">
        <v>81</v>
      </c>
      <c r="D17" s="83">
        <v>3.97</v>
      </c>
      <c r="E17" s="87">
        <v>9.18</v>
      </c>
      <c r="F17" s="87">
        <v>7.71</v>
      </c>
      <c r="G17" s="84">
        <v>9.74</v>
      </c>
      <c r="H17" s="85">
        <v>7.56</v>
      </c>
      <c r="I17" s="87">
        <v>9.26</v>
      </c>
      <c r="J17" s="87">
        <v>9.83</v>
      </c>
      <c r="K17" s="87">
        <v>11.28</v>
      </c>
      <c r="L17" s="87">
        <v>9.19</v>
      </c>
      <c r="M17" s="96">
        <v>8.61</v>
      </c>
      <c r="N17" s="89">
        <v>9.4</v>
      </c>
      <c r="O17" s="143"/>
    </row>
    <row r="18" spans="1:15" s="70" customFormat="1" ht="12.75" customHeight="1" x14ac:dyDescent="0.2">
      <c r="A18" s="314"/>
      <c r="B18" s="115" t="s">
        <v>120</v>
      </c>
      <c r="C18" s="77"/>
      <c r="D18" s="83"/>
      <c r="E18" s="87"/>
      <c r="F18" s="87"/>
      <c r="G18" s="84"/>
      <c r="H18" s="85"/>
      <c r="I18" s="87"/>
      <c r="J18" s="87"/>
      <c r="K18" s="87"/>
      <c r="L18" s="87"/>
      <c r="M18" s="96"/>
      <c r="N18" s="89"/>
      <c r="O18" s="77"/>
    </row>
    <row r="19" spans="1:15" s="70" customFormat="1" ht="12.75" customHeight="1" x14ac:dyDescent="0.2">
      <c r="A19" s="314"/>
      <c r="B19" s="115"/>
      <c r="C19" s="78" t="s">
        <v>79</v>
      </c>
      <c r="D19" s="83">
        <v>2.9246131501910777</v>
      </c>
      <c r="E19" s="87">
        <v>1.537987760768853</v>
      </c>
      <c r="F19" s="87">
        <v>1.7398800569870687</v>
      </c>
      <c r="G19" s="84">
        <v>1.9476295346617563</v>
      </c>
      <c r="H19" s="85">
        <v>0.86420273390179381</v>
      </c>
      <c r="I19" s="87">
        <v>1.4953520739606097</v>
      </c>
      <c r="J19" s="87">
        <v>2.4394449613588365</v>
      </c>
      <c r="K19" s="87">
        <v>2.6243521476042635</v>
      </c>
      <c r="L19" s="87">
        <v>1.5093233453078798</v>
      </c>
      <c r="M19" s="96">
        <v>2.8987290523132083</v>
      </c>
      <c r="N19" s="89">
        <v>1.8513385014488797</v>
      </c>
      <c r="O19" s="77"/>
    </row>
    <row r="20" spans="1:15" s="70" customFormat="1" ht="12.75" customHeight="1" x14ac:dyDescent="0.2">
      <c r="A20" s="314"/>
      <c r="B20" s="115"/>
      <c r="C20" s="90" t="s">
        <v>80</v>
      </c>
      <c r="D20" s="83">
        <v>2.08</v>
      </c>
      <c r="E20" s="87">
        <v>2.85</v>
      </c>
      <c r="F20" s="87">
        <v>3.32</v>
      </c>
      <c r="G20" s="84">
        <v>2.78</v>
      </c>
      <c r="H20" s="85">
        <v>1.31</v>
      </c>
      <c r="I20" s="87">
        <v>2.13</v>
      </c>
      <c r="J20" s="87">
        <v>2.31</v>
      </c>
      <c r="K20" s="87">
        <v>4</v>
      </c>
      <c r="L20" s="87">
        <v>3.07</v>
      </c>
      <c r="M20" s="96">
        <v>4.32</v>
      </c>
      <c r="N20" s="89">
        <v>2.8</v>
      </c>
      <c r="O20" s="143"/>
    </row>
    <row r="21" spans="1:15" s="70" customFormat="1" ht="12.75" customHeight="1" x14ac:dyDescent="0.2">
      <c r="A21" s="314"/>
      <c r="B21" s="115"/>
      <c r="C21" s="90" t="s">
        <v>81</v>
      </c>
      <c r="D21" s="83">
        <v>0.7</v>
      </c>
      <c r="E21" s="87">
        <v>1.5</v>
      </c>
      <c r="F21" s="87">
        <v>1.6</v>
      </c>
      <c r="G21" s="84">
        <v>2.1</v>
      </c>
      <c r="H21" s="85">
        <v>0.86</v>
      </c>
      <c r="I21" s="87">
        <v>1.47</v>
      </c>
      <c r="J21" s="87">
        <v>1.56</v>
      </c>
      <c r="K21" s="87">
        <v>2.3199999999999998</v>
      </c>
      <c r="L21" s="87">
        <v>2.4900000000000002</v>
      </c>
      <c r="M21" s="96">
        <v>3.54</v>
      </c>
      <c r="N21" s="89">
        <v>2</v>
      </c>
      <c r="O21" s="143"/>
    </row>
    <row r="22" spans="1:15" s="70" customFormat="1" ht="3.75" customHeight="1" x14ac:dyDescent="0.2">
      <c r="A22" s="316"/>
      <c r="B22" s="80"/>
      <c r="C22" s="101"/>
      <c r="D22" s="138"/>
      <c r="E22" s="158"/>
      <c r="F22" s="158"/>
      <c r="G22" s="291"/>
      <c r="H22" s="292"/>
      <c r="I22" s="158"/>
      <c r="J22" s="158"/>
      <c r="K22" s="158"/>
      <c r="L22" s="158"/>
      <c r="M22" s="159"/>
      <c r="N22" s="82"/>
      <c r="O22" s="77"/>
    </row>
    <row r="23" spans="1:15" ht="8.25" customHeight="1" x14ac:dyDescent="0.2"/>
    <row r="24" spans="1:15" s="70" customFormat="1" x14ac:dyDescent="0.2">
      <c r="A24" s="71" t="e">
        <f>#REF!-#REF!</f>
        <v>#REF!</v>
      </c>
      <c r="B24" s="70" t="s">
        <v>101</v>
      </c>
      <c r="D24" s="71"/>
      <c r="E24" s="71"/>
      <c r="F24" s="71"/>
      <c r="G24" s="71"/>
      <c r="H24" s="71"/>
      <c r="I24" s="71"/>
      <c r="J24" s="71"/>
      <c r="K24" s="71"/>
      <c r="L24" s="71"/>
      <c r="M24" s="71"/>
      <c r="N24" s="71"/>
      <c r="O24" s="77"/>
    </row>
    <row r="25" spans="1:15" s="70" customFormat="1" x14ac:dyDescent="0.2">
      <c r="A25" s="71"/>
      <c r="B25" s="70" t="s">
        <v>102</v>
      </c>
      <c r="D25" s="71"/>
      <c r="E25" s="71"/>
      <c r="F25" s="71"/>
      <c r="G25" s="71"/>
      <c r="H25" s="71"/>
      <c r="I25" s="71"/>
      <c r="J25" s="71"/>
      <c r="K25" s="71"/>
      <c r="L25" s="71"/>
      <c r="M25" s="71"/>
      <c r="N25" s="71"/>
      <c r="O25" s="77"/>
    </row>
    <row r="26" spans="1:15" s="70" customFormat="1" x14ac:dyDescent="0.2">
      <c r="A26" s="71"/>
      <c r="B26" s="70" t="s">
        <v>84</v>
      </c>
      <c r="D26" s="71"/>
      <c r="E26" s="71"/>
      <c r="F26" s="71"/>
      <c r="G26" s="71"/>
      <c r="H26" s="71"/>
      <c r="I26" s="71"/>
      <c r="J26" s="71"/>
      <c r="K26" s="71"/>
      <c r="L26" s="71"/>
      <c r="M26" s="71"/>
      <c r="N26" s="71"/>
      <c r="O26" s="77"/>
    </row>
    <row r="27" spans="1:15" s="70" customFormat="1" x14ac:dyDescent="0.2">
      <c r="B27" s="70" t="s">
        <v>94</v>
      </c>
      <c r="D27" s="71"/>
      <c r="E27" s="71"/>
      <c r="F27" s="71"/>
      <c r="G27" s="71"/>
      <c r="H27" s="71"/>
      <c r="I27" s="71"/>
      <c r="J27" s="71"/>
      <c r="K27" s="71"/>
      <c r="L27" s="71"/>
      <c r="M27" s="71"/>
      <c r="N27" s="71"/>
      <c r="O27" s="77"/>
    </row>
    <row r="28" spans="1:15" s="70" customFormat="1" x14ac:dyDescent="0.2">
      <c r="B28" s="70" t="s">
        <v>77</v>
      </c>
      <c r="D28" s="71"/>
      <c r="E28" s="71"/>
      <c r="F28" s="71"/>
      <c r="G28" s="71"/>
      <c r="H28" s="71"/>
      <c r="I28" s="71"/>
      <c r="J28" s="71"/>
      <c r="K28" s="71"/>
      <c r="L28" s="71"/>
      <c r="M28" s="71"/>
      <c r="N28" s="71"/>
      <c r="O28" s="77"/>
    </row>
    <row r="29" spans="1:15" x14ac:dyDescent="0.2">
      <c r="B29" s="70" t="s">
        <v>40</v>
      </c>
    </row>
  </sheetData>
  <mergeCells count="7">
    <mergeCell ref="D3:G3"/>
    <mergeCell ref="H3:M3"/>
    <mergeCell ref="A1:C1"/>
    <mergeCell ref="D4:D5"/>
    <mergeCell ref="E4:E5"/>
    <mergeCell ref="F4:F5"/>
    <mergeCell ref="G4:G5"/>
  </mergeCells>
  <phoneticPr fontId="9" type="noConversion"/>
  <pageMargins left="0.17" right="0.17" top="0.984251969" bottom="0.984251969" header="0.4921259845" footer="0.4921259845"/>
  <pageSetup paperSize="9" scale="87" orientation="landscape"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36"/>
  <sheetViews>
    <sheetView workbookViewId="0">
      <selection activeCell="K24" sqref="K24"/>
    </sheetView>
  </sheetViews>
  <sheetFormatPr baseColWidth="10" defaultRowHeight="12.75" x14ac:dyDescent="0.2"/>
  <cols>
    <col min="1" max="1" width="21.28515625" style="153" customWidth="1"/>
    <col min="2" max="16384" width="11.42578125" style="153"/>
  </cols>
  <sheetData>
    <row r="1" spans="1:6" s="207" customFormat="1" ht="15" x14ac:dyDescent="0.25">
      <c r="A1" s="208" t="s">
        <v>161</v>
      </c>
    </row>
    <row r="3" spans="1:6" x14ac:dyDescent="0.2">
      <c r="F3" s="322" t="s">
        <v>55</v>
      </c>
    </row>
    <row r="4" spans="1:6" ht="30" x14ac:dyDescent="0.2">
      <c r="B4" s="317" t="s">
        <v>41</v>
      </c>
      <c r="C4" s="317" t="s">
        <v>73</v>
      </c>
      <c r="D4" s="317" t="s">
        <v>74</v>
      </c>
      <c r="E4" s="317" t="s">
        <v>75</v>
      </c>
      <c r="F4" s="318" t="s">
        <v>1</v>
      </c>
    </row>
    <row r="5" spans="1:6" x14ac:dyDescent="0.2">
      <c r="A5" s="319" t="s">
        <v>61</v>
      </c>
      <c r="B5" s="320">
        <v>13.47</v>
      </c>
      <c r="C5" s="320">
        <v>16.66</v>
      </c>
      <c r="D5" s="320">
        <v>18.86</v>
      </c>
      <c r="E5" s="320">
        <v>16.260000000000002</v>
      </c>
      <c r="F5" s="320">
        <v>16.260000000000002</v>
      </c>
    </row>
    <row r="6" spans="1:6" x14ac:dyDescent="0.2">
      <c r="A6" s="319" t="s">
        <v>62</v>
      </c>
      <c r="B6" s="320">
        <v>16.07</v>
      </c>
      <c r="C6" s="320">
        <v>22.35</v>
      </c>
      <c r="D6" s="320">
        <v>24.24</v>
      </c>
      <c r="E6" s="321">
        <v>24.37</v>
      </c>
      <c r="F6" s="321">
        <v>21.7</v>
      </c>
    </row>
    <row r="7" spans="1:6" x14ac:dyDescent="0.2">
      <c r="A7" s="319" t="s">
        <v>63</v>
      </c>
      <c r="B7" s="320">
        <v>11.58</v>
      </c>
      <c r="C7" s="320">
        <v>16.170000000000002</v>
      </c>
      <c r="D7" s="320">
        <v>17.489999999999998</v>
      </c>
      <c r="E7" s="321">
        <v>16.23</v>
      </c>
      <c r="F7" s="321">
        <v>15.13</v>
      </c>
    </row>
    <row r="9" spans="1:6" x14ac:dyDescent="0.2">
      <c r="A9" s="154"/>
    </row>
    <row r="33" spans="1:1" x14ac:dyDescent="0.2">
      <c r="A33" s="70" t="s">
        <v>101</v>
      </c>
    </row>
    <row r="34" spans="1:1" x14ac:dyDescent="0.2">
      <c r="A34" s="70" t="s">
        <v>89</v>
      </c>
    </row>
    <row r="35" spans="1:1" x14ac:dyDescent="0.2">
      <c r="A35" s="70" t="s">
        <v>77</v>
      </c>
    </row>
    <row r="36" spans="1:1" x14ac:dyDescent="0.2">
      <c r="A36" s="70" t="s">
        <v>103</v>
      </c>
    </row>
  </sheetData>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I29"/>
  <sheetViews>
    <sheetView workbookViewId="0"/>
  </sheetViews>
  <sheetFormatPr baseColWidth="10" defaultRowHeight="12.75" x14ac:dyDescent="0.2"/>
  <cols>
    <col min="1" max="1" width="44.85546875" customWidth="1"/>
  </cols>
  <sheetData>
    <row r="1" spans="1:9" s="459" customFormat="1" ht="15" x14ac:dyDescent="0.25">
      <c r="A1" s="219" t="s">
        <v>131</v>
      </c>
      <c r="B1" s="458"/>
      <c r="C1" s="458"/>
      <c r="D1" s="458"/>
      <c r="E1" s="458"/>
      <c r="F1" s="458"/>
      <c r="G1" s="207"/>
      <c r="H1" s="207"/>
      <c r="I1" s="207"/>
    </row>
    <row r="2" spans="1:9" ht="11.25" customHeight="1" x14ac:dyDescent="0.2">
      <c r="A2" s="70"/>
      <c r="B2" s="70"/>
      <c r="C2" s="70"/>
      <c r="D2" s="70"/>
      <c r="E2" s="70"/>
      <c r="F2" s="70"/>
      <c r="G2" s="71"/>
      <c r="H2" s="153"/>
      <c r="I2" s="153"/>
    </row>
    <row r="3" spans="1:9" ht="16.5" customHeight="1" x14ac:dyDescent="0.2">
      <c r="A3" s="428"/>
      <c r="B3" s="605" t="s">
        <v>49</v>
      </c>
      <c r="C3" s="606"/>
      <c r="D3" s="606"/>
      <c r="E3" s="606"/>
      <c r="F3" s="607"/>
      <c r="G3" s="429" t="s">
        <v>1</v>
      </c>
      <c r="H3" s="153"/>
      <c r="I3" s="153"/>
    </row>
    <row r="4" spans="1:9" ht="33" customHeight="1" x14ac:dyDescent="0.2">
      <c r="A4" s="286"/>
      <c r="B4" s="608" t="s">
        <v>41</v>
      </c>
      <c r="C4" s="608" t="s">
        <v>50</v>
      </c>
      <c r="D4" s="608" t="s">
        <v>51</v>
      </c>
      <c r="E4" s="608" t="s">
        <v>52</v>
      </c>
      <c r="F4" s="610" t="s">
        <v>53</v>
      </c>
      <c r="G4" s="460" t="s">
        <v>11</v>
      </c>
      <c r="H4" s="153"/>
      <c r="I4" s="153"/>
    </row>
    <row r="5" spans="1:9" hidden="1" x14ac:dyDescent="0.2">
      <c r="A5" s="430"/>
      <c r="B5" s="609"/>
      <c r="C5" s="609"/>
      <c r="D5" s="609"/>
      <c r="E5" s="609"/>
      <c r="F5" s="611"/>
      <c r="G5" s="431"/>
      <c r="H5" s="153"/>
      <c r="I5" s="153"/>
    </row>
    <row r="6" spans="1:9" ht="12" customHeight="1" x14ac:dyDescent="0.2">
      <c r="A6" s="432" t="s">
        <v>132</v>
      </c>
      <c r="B6" s="433"/>
      <c r="C6" s="433"/>
      <c r="D6" s="433"/>
      <c r="E6" s="433"/>
      <c r="F6" s="434"/>
      <c r="G6" s="435"/>
      <c r="H6" s="153"/>
      <c r="I6" s="153"/>
    </row>
    <row r="7" spans="1:9" ht="12" customHeight="1" x14ac:dyDescent="0.2">
      <c r="A7" s="436" t="s">
        <v>62</v>
      </c>
      <c r="B7" s="437">
        <v>8.15</v>
      </c>
      <c r="C7" s="437">
        <v>19.03</v>
      </c>
      <c r="D7" s="437">
        <v>72.959999999999994</v>
      </c>
      <c r="E7" s="437">
        <v>88.68</v>
      </c>
      <c r="F7" s="438">
        <v>95.25</v>
      </c>
      <c r="G7" s="439">
        <v>45.6</v>
      </c>
      <c r="H7" s="153"/>
      <c r="I7" s="153"/>
    </row>
    <row r="8" spans="1:9" ht="12" customHeight="1" x14ac:dyDescent="0.2">
      <c r="A8" s="440" t="s">
        <v>63</v>
      </c>
      <c r="B8" s="441">
        <v>11.69</v>
      </c>
      <c r="C8" s="441">
        <v>29.17</v>
      </c>
      <c r="D8" s="441">
        <v>80.23</v>
      </c>
      <c r="E8" s="441">
        <v>96.84</v>
      </c>
      <c r="F8" s="442">
        <v>96.1</v>
      </c>
      <c r="G8" s="443">
        <v>49.37</v>
      </c>
      <c r="H8" s="153"/>
      <c r="I8" s="153"/>
    </row>
    <row r="9" spans="1:9" ht="18" customHeight="1" x14ac:dyDescent="0.2">
      <c r="A9" s="444" t="s">
        <v>133</v>
      </c>
      <c r="B9" s="445"/>
      <c r="C9" s="446"/>
      <c r="D9" s="446"/>
      <c r="E9" s="446"/>
      <c r="F9" s="447"/>
      <c r="G9" s="448"/>
      <c r="H9" s="153"/>
      <c r="I9" s="153"/>
    </row>
    <row r="10" spans="1:9" ht="12" customHeight="1" x14ac:dyDescent="0.2">
      <c r="A10" s="436" t="s">
        <v>62</v>
      </c>
      <c r="B10" s="437">
        <v>11.77</v>
      </c>
      <c r="C10" s="437">
        <v>44.89</v>
      </c>
      <c r="D10" s="437">
        <v>83.98</v>
      </c>
      <c r="E10" s="437">
        <v>89.41</v>
      </c>
      <c r="F10" s="449">
        <v>96.38</v>
      </c>
      <c r="G10" s="450">
        <v>56.83</v>
      </c>
      <c r="H10" s="153"/>
      <c r="I10" s="153"/>
    </row>
    <row r="11" spans="1:9" ht="17.25" customHeight="1" x14ac:dyDescent="0.2">
      <c r="A11" s="440" t="s">
        <v>63</v>
      </c>
      <c r="B11" s="441">
        <v>14.46</v>
      </c>
      <c r="C11" s="441">
        <v>51.62</v>
      </c>
      <c r="D11" s="441">
        <v>86.8</v>
      </c>
      <c r="E11" s="441">
        <v>96.9</v>
      </c>
      <c r="F11" s="442">
        <v>93.36</v>
      </c>
      <c r="G11" s="451">
        <v>57.38</v>
      </c>
      <c r="H11" s="153"/>
      <c r="I11" s="153"/>
    </row>
    <row r="12" spans="1:9" ht="27" customHeight="1" x14ac:dyDescent="0.2">
      <c r="A12" s="452" t="s">
        <v>134</v>
      </c>
      <c r="B12" s="453"/>
      <c r="C12" s="453"/>
      <c r="D12" s="453"/>
      <c r="E12" s="453"/>
      <c r="F12" s="454"/>
      <c r="G12" s="455"/>
      <c r="H12" s="153"/>
      <c r="I12" s="153"/>
    </row>
    <row r="13" spans="1:9" ht="12" customHeight="1" x14ac:dyDescent="0.2">
      <c r="A13" s="456" t="s">
        <v>62</v>
      </c>
      <c r="B13" s="437">
        <v>4.84</v>
      </c>
      <c r="C13" s="437">
        <v>15.87</v>
      </c>
      <c r="D13" s="437">
        <v>39.26</v>
      </c>
      <c r="E13" s="437">
        <v>54.33</v>
      </c>
      <c r="F13" s="449">
        <v>70.459999999999994</v>
      </c>
      <c r="G13" s="450">
        <v>29.15</v>
      </c>
      <c r="H13" s="153"/>
      <c r="I13" s="153"/>
    </row>
    <row r="14" spans="1:9" ht="15.75" customHeight="1" x14ac:dyDescent="0.2">
      <c r="A14" s="457" t="s">
        <v>63</v>
      </c>
      <c r="B14" s="441">
        <v>11.5</v>
      </c>
      <c r="C14" s="441">
        <v>26.51</v>
      </c>
      <c r="D14" s="441">
        <v>52.02</v>
      </c>
      <c r="E14" s="441">
        <v>75.209999999999994</v>
      </c>
      <c r="F14" s="442">
        <v>76.89</v>
      </c>
      <c r="G14" s="451">
        <v>37.75</v>
      </c>
      <c r="H14" s="153"/>
      <c r="I14" s="153"/>
    </row>
    <row r="15" spans="1:9" ht="27" customHeight="1" x14ac:dyDescent="0.2">
      <c r="A15" s="452" t="s">
        <v>135</v>
      </c>
      <c r="B15" s="453"/>
      <c r="C15" s="453"/>
      <c r="D15" s="453"/>
      <c r="E15" s="453"/>
      <c r="F15" s="454"/>
      <c r="G15" s="450"/>
      <c r="H15" s="153"/>
      <c r="I15" s="153"/>
    </row>
    <row r="16" spans="1:9" ht="12" customHeight="1" x14ac:dyDescent="0.2">
      <c r="A16" s="456" t="s">
        <v>62</v>
      </c>
      <c r="B16" s="437">
        <v>4.43</v>
      </c>
      <c r="C16" s="437">
        <v>12.32</v>
      </c>
      <c r="D16" s="437">
        <v>34.64</v>
      </c>
      <c r="E16" s="437">
        <v>43.68</v>
      </c>
      <c r="F16" s="449">
        <v>54.14</v>
      </c>
      <c r="G16" s="450">
        <v>23.9</v>
      </c>
      <c r="H16" s="153"/>
      <c r="I16" s="153"/>
    </row>
    <row r="17" spans="1:9" ht="17.25" customHeight="1" x14ac:dyDescent="0.2">
      <c r="A17" s="457" t="s">
        <v>63</v>
      </c>
      <c r="B17" s="441">
        <v>5.77</v>
      </c>
      <c r="C17" s="441">
        <v>11.08</v>
      </c>
      <c r="D17" s="441">
        <v>25.57</v>
      </c>
      <c r="E17" s="441">
        <v>39.15</v>
      </c>
      <c r="F17" s="442">
        <v>50.49</v>
      </c>
      <c r="G17" s="451">
        <v>19.670000000000002</v>
      </c>
      <c r="H17" s="153"/>
      <c r="I17" s="153"/>
    </row>
    <row r="18" spans="1:9" ht="43.5" customHeight="1" x14ac:dyDescent="0.2">
      <c r="A18" s="452" t="s">
        <v>197</v>
      </c>
      <c r="B18" s="453"/>
      <c r="C18" s="453"/>
      <c r="D18" s="453"/>
      <c r="E18" s="453"/>
      <c r="F18" s="454"/>
      <c r="G18" s="450"/>
      <c r="H18" s="153"/>
      <c r="I18" s="153"/>
    </row>
    <row r="19" spans="1:9" ht="12" customHeight="1" x14ac:dyDescent="0.2">
      <c r="A19" s="456" t="s">
        <v>62</v>
      </c>
      <c r="B19" s="437">
        <v>6.37</v>
      </c>
      <c r="C19" s="437">
        <v>17.87</v>
      </c>
      <c r="D19" s="437">
        <v>43.24</v>
      </c>
      <c r="E19" s="437">
        <v>57.51</v>
      </c>
      <c r="F19" s="449">
        <v>69.930000000000007</v>
      </c>
      <c r="G19" s="450">
        <v>31.37</v>
      </c>
      <c r="H19" s="153"/>
      <c r="I19" s="153"/>
    </row>
    <row r="20" spans="1:9" ht="12" customHeight="1" x14ac:dyDescent="0.2">
      <c r="A20" s="457" t="s">
        <v>63</v>
      </c>
      <c r="B20" s="441">
        <v>7.46</v>
      </c>
      <c r="C20" s="441">
        <v>18.829999999999998</v>
      </c>
      <c r="D20" s="441">
        <v>38.18</v>
      </c>
      <c r="E20" s="441">
        <v>52.65</v>
      </c>
      <c r="F20" s="442">
        <v>62.3</v>
      </c>
      <c r="G20" s="451">
        <v>27.7</v>
      </c>
      <c r="H20" s="153"/>
      <c r="I20" s="153"/>
    </row>
    <row r="21" spans="1:9" x14ac:dyDescent="0.2">
      <c r="A21" s="153"/>
      <c r="B21" s="153"/>
      <c r="C21" s="153"/>
      <c r="D21" s="153"/>
      <c r="E21" s="153"/>
      <c r="F21" s="153"/>
      <c r="G21" s="153"/>
      <c r="H21" s="153"/>
      <c r="I21" s="153"/>
    </row>
    <row r="22" spans="1:9" x14ac:dyDescent="0.2">
      <c r="A22" s="70" t="s">
        <v>101</v>
      </c>
      <c r="B22" s="153"/>
      <c r="C22" s="153"/>
      <c r="D22" s="153"/>
      <c r="E22" s="153"/>
      <c r="F22" s="153"/>
      <c r="G22" s="153"/>
      <c r="H22" s="153"/>
      <c r="I22" s="153"/>
    </row>
    <row r="23" spans="1:9" x14ac:dyDescent="0.2">
      <c r="A23" s="70" t="s">
        <v>89</v>
      </c>
      <c r="B23" s="153"/>
      <c r="C23" s="153"/>
      <c r="D23" s="153"/>
      <c r="E23" s="153"/>
      <c r="F23" s="153"/>
      <c r="G23" s="153"/>
      <c r="H23" s="153"/>
      <c r="I23" s="153"/>
    </row>
    <row r="24" spans="1:9" x14ac:dyDescent="0.2">
      <c r="A24" s="70" t="s">
        <v>77</v>
      </c>
      <c r="B24" s="153"/>
      <c r="C24" s="153"/>
      <c r="D24" s="153"/>
      <c r="E24" s="153"/>
      <c r="F24" s="153"/>
      <c r="G24" s="153"/>
      <c r="H24" s="153"/>
      <c r="I24" s="153"/>
    </row>
    <row r="25" spans="1:9" x14ac:dyDescent="0.2">
      <c r="A25" s="70" t="s">
        <v>103</v>
      </c>
      <c r="B25" s="153"/>
      <c r="C25" s="153"/>
      <c r="D25" s="153"/>
      <c r="E25" s="153"/>
      <c r="F25" s="153"/>
      <c r="G25" s="153"/>
      <c r="H25" s="153"/>
      <c r="I25" s="153"/>
    </row>
    <row r="26" spans="1:9" x14ac:dyDescent="0.2">
      <c r="A26" s="153"/>
      <c r="B26" s="153"/>
      <c r="C26" s="153"/>
      <c r="D26" s="153"/>
      <c r="E26" s="153"/>
      <c r="F26" s="153"/>
      <c r="G26" s="153"/>
      <c r="H26" s="153"/>
      <c r="I26" s="153"/>
    </row>
    <row r="27" spans="1:9" x14ac:dyDescent="0.2">
      <c r="A27" s="153"/>
      <c r="B27" s="153"/>
      <c r="C27" s="153"/>
      <c r="D27" s="153"/>
      <c r="E27" s="153"/>
      <c r="F27" s="153"/>
      <c r="G27" s="153"/>
      <c r="H27" s="153"/>
      <c r="I27" s="153"/>
    </row>
    <row r="28" spans="1:9" x14ac:dyDescent="0.2">
      <c r="A28" s="153"/>
      <c r="B28" s="153"/>
      <c r="C28" s="153"/>
      <c r="D28" s="153"/>
      <c r="E28" s="153"/>
      <c r="F28" s="153"/>
      <c r="G28" s="153"/>
      <c r="H28" s="153"/>
      <c r="I28" s="153"/>
    </row>
    <row r="29" spans="1:9" x14ac:dyDescent="0.2">
      <c r="A29" s="153"/>
      <c r="B29" s="153"/>
      <c r="C29" s="153"/>
      <c r="D29" s="153"/>
      <c r="E29" s="153"/>
      <c r="F29" s="153"/>
      <c r="G29" s="153"/>
      <c r="H29" s="153"/>
      <c r="I29" s="153"/>
    </row>
  </sheetData>
  <mergeCells count="6">
    <mergeCell ref="B3:F3"/>
    <mergeCell ref="B4:B5"/>
    <mergeCell ref="C4:C5"/>
    <mergeCell ref="D4:D5"/>
    <mergeCell ref="E4:E5"/>
    <mergeCell ref="F4:F5"/>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0"/>
    <pageSetUpPr fitToPage="1"/>
  </sheetPr>
  <dimension ref="A1:H43"/>
  <sheetViews>
    <sheetView workbookViewId="0"/>
  </sheetViews>
  <sheetFormatPr baseColWidth="10" defaultRowHeight="15" x14ac:dyDescent="0.25"/>
  <cols>
    <col min="1" max="1" width="12.85546875" style="462" customWidth="1"/>
    <col min="2" max="16384" width="11.42578125" style="462"/>
  </cols>
  <sheetData>
    <row r="1" spans="1:6" s="470" customFormat="1" x14ac:dyDescent="0.25">
      <c r="A1" s="470" t="s">
        <v>136</v>
      </c>
    </row>
    <row r="2" spans="1:6" x14ac:dyDescent="0.25">
      <c r="A2" s="461"/>
    </row>
    <row r="3" spans="1:6" x14ac:dyDescent="0.25">
      <c r="A3" s="463"/>
      <c r="B3" s="464">
        <v>1994</v>
      </c>
      <c r="C3" s="464" t="s">
        <v>61</v>
      </c>
      <c r="D3" s="464" t="s">
        <v>62</v>
      </c>
      <c r="E3" s="464" t="s">
        <v>63</v>
      </c>
      <c r="F3" s="465"/>
    </row>
    <row r="4" spans="1:6" ht="55.5" customHeight="1" x14ac:dyDescent="0.25">
      <c r="A4" s="479" t="s">
        <v>137</v>
      </c>
      <c r="B4" s="466">
        <v>11.63</v>
      </c>
      <c r="C4" s="466">
        <v>15.1</v>
      </c>
      <c r="D4" s="466">
        <v>14.85</v>
      </c>
      <c r="E4" s="466">
        <v>16.899999999999999</v>
      </c>
      <c r="F4" s="467"/>
    </row>
    <row r="5" spans="1:6" ht="30.75" customHeight="1" x14ac:dyDescent="0.25">
      <c r="A5" s="479" t="s">
        <v>138</v>
      </c>
      <c r="B5" s="466">
        <v>20.53</v>
      </c>
      <c r="C5" s="466">
        <v>23.16</v>
      </c>
      <c r="D5" s="466">
        <v>22.34</v>
      </c>
      <c r="E5" s="466">
        <v>17.899999999999999</v>
      </c>
      <c r="F5" s="467"/>
    </row>
    <row r="6" spans="1:6" ht="38.25" customHeight="1" x14ac:dyDescent="0.25">
      <c r="A6" s="479" t="s">
        <v>139</v>
      </c>
      <c r="B6" s="466">
        <v>14.35</v>
      </c>
      <c r="C6" s="466">
        <v>12.98</v>
      </c>
      <c r="D6" s="466">
        <v>11.78</v>
      </c>
      <c r="E6" s="466">
        <v>13.58</v>
      </c>
      <c r="F6" s="467"/>
    </row>
    <row r="7" spans="1:6" ht="45" customHeight="1" x14ac:dyDescent="0.25">
      <c r="A7" s="479" t="s">
        <v>140</v>
      </c>
      <c r="B7" s="466">
        <v>15.25</v>
      </c>
      <c r="C7" s="466">
        <v>13.65</v>
      </c>
      <c r="D7" s="466">
        <v>17.079999999999998</v>
      </c>
      <c r="E7" s="466">
        <v>21.78</v>
      </c>
      <c r="F7" s="467"/>
    </row>
    <row r="8" spans="1:6" ht="36.75" customHeight="1" x14ac:dyDescent="0.25">
      <c r="A8" s="479" t="s">
        <v>141</v>
      </c>
      <c r="B8" s="466">
        <v>22.54</v>
      </c>
      <c r="C8" s="466">
        <v>22.57</v>
      </c>
      <c r="D8" s="466">
        <v>20.63</v>
      </c>
      <c r="E8" s="466">
        <v>19.79</v>
      </c>
      <c r="F8" s="467"/>
    </row>
    <row r="9" spans="1:6" ht="51" x14ac:dyDescent="0.25">
      <c r="A9" s="480" t="s">
        <v>142</v>
      </c>
      <c r="B9" s="471">
        <v>15.69</v>
      </c>
      <c r="C9" s="471">
        <v>12.55</v>
      </c>
      <c r="D9" s="471">
        <v>13.31</v>
      </c>
      <c r="E9" s="471">
        <v>10.06</v>
      </c>
      <c r="F9" s="467"/>
    </row>
    <row r="10" spans="1:6" x14ac:dyDescent="0.25">
      <c r="A10" s="474"/>
      <c r="B10" s="475"/>
      <c r="C10" s="475"/>
      <c r="D10" s="475"/>
      <c r="E10" s="475"/>
      <c r="F10" s="467"/>
    </row>
    <row r="11" spans="1:6" x14ac:dyDescent="0.25">
      <c r="A11" s="472"/>
      <c r="B11" s="473"/>
      <c r="C11" s="473"/>
      <c r="D11" s="473"/>
      <c r="E11" s="473"/>
      <c r="F11" s="467"/>
    </row>
    <row r="12" spans="1:6" s="470" customFormat="1" x14ac:dyDescent="0.25">
      <c r="A12" s="612" t="s">
        <v>144</v>
      </c>
      <c r="B12" s="613"/>
      <c r="C12" s="613"/>
      <c r="D12" s="613"/>
      <c r="E12" s="613"/>
      <c r="F12" s="477"/>
    </row>
    <row r="13" spans="1:6" x14ac:dyDescent="0.25">
      <c r="A13" s="472"/>
      <c r="B13" s="468"/>
      <c r="C13" s="468"/>
      <c r="D13" s="468"/>
      <c r="E13" s="468"/>
      <c r="F13" s="467"/>
    </row>
    <row r="14" spans="1:6" ht="20.25" customHeight="1" x14ac:dyDescent="0.25">
      <c r="A14" s="463"/>
      <c r="B14" s="476">
        <v>1994</v>
      </c>
      <c r="C14" s="476" t="s">
        <v>61</v>
      </c>
      <c r="D14" s="476" t="s">
        <v>62</v>
      </c>
      <c r="E14" s="476" t="s">
        <v>63</v>
      </c>
      <c r="F14" s="468"/>
    </row>
    <row r="15" spans="1:6" ht="23.25" customHeight="1" x14ac:dyDescent="0.25">
      <c r="A15" s="478" t="s">
        <v>2</v>
      </c>
      <c r="B15" s="466">
        <v>5.0599999999999996</v>
      </c>
      <c r="C15" s="466">
        <v>2.0099999999999998</v>
      </c>
      <c r="D15" s="466">
        <v>1.42</v>
      </c>
      <c r="E15" s="466">
        <v>1.68</v>
      </c>
      <c r="F15" s="465"/>
    </row>
    <row r="16" spans="1:6" ht="17.25" customHeight="1" x14ac:dyDescent="0.25">
      <c r="A16" s="478" t="s">
        <v>3</v>
      </c>
      <c r="B16" s="466">
        <v>26.43</v>
      </c>
      <c r="C16" s="466">
        <v>24.39</v>
      </c>
      <c r="D16" s="466">
        <v>19.989999999999998</v>
      </c>
      <c r="E16" s="466">
        <v>16.510000000000002</v>
      </c>
      <c r="F16" s="467"/>
    </row>
    <row r="17" spans="1:8" ht="19.5" customHeight="1" x14ac:dyDescent="0.25">
      <c r="A17" s="478" t="s">
        <v>4</v>
      </c>
      <c r="B17" s="466">
        <v>8.01</v>
      </c>
      <c r="C17" s="466">
        <v>7.69</v>
      </c>
      <c r="D17" s="466">
        <v>8.69</v>
      </c>
      <c r="E17" s="466">
        <v>6.97</v>
      </c>
      <c r="F17" s="467"/>
    </row>
    <row r="18" spans="1:8" x14ac:dyDescent="0.25">
      <c r="A18" s="478" t="s">
        <v>5</v>
      </c>
      <c r="B18" s="466">
        <v>60.47</v>
      </c>
      <c r="C18" s="466">
        <v>65.92</v>
      </c>
      <c r="D18" s="466">
        <v>69.900000000000006</v>
      </c>
      <c r="E18" s="466">
        <v>74.849999999999994</v>
      </c>
      <c r="F18" s="467"/>
    </row>
    <row r="19" spans="1:8" x14ac:dyDescent="0.25">
      <c r="B19" s="469"/>
      <c r="C19" s="469"/>
      <c r="D19" s="469"/>
      <c r="E19" s="469"/>
      <c r="F19" s="467"/>
      <c r="H19" s="70" t="s">
        <v>77</v>
      </c>
    </row>
    <row r="20" spans="1:8" x14ac:dyDescent="0.25">
      <c r="F20" s="469"/>
      <c r="H20" s="70" t="s">
        <v>103</v>
      </c>
    </row>
    <row r="22" spans="1:8" x14ac:dyDescent="0.25">
      <c r="E22" s="469"/>
    </row>
    <row r="23" spans="1:8" x14ac:dyDescent="0.25">
      <c r="F23" s="469"/>
    </row>
    <row r="41" spans="8:8" x14ac:dyDescent="0.25">
      <c r="H41" s="70" t="s">
        <v>143</v>
      </c>
    </row>
    <row r="42" spans="8:8" x14ac:dyDescent="0.25">
      <c r="H42" s="70" t="s">
        <v>77</v>
      </c>
    </row>
    <row r="43" spans="8:8" x14ac:dyDescent="0.25">
      <c r="H43" s="70" t="s">
        <v>103</v>
      </c>
    </row>
  </sheetData>
  <mergeCells count="1">
    <mergeCell ref="A12:E12"/>
  </mergeCells>
  <pageMargins left="0.7" right="0.7" top="0.75" bottom="0.75" header="0.3" footer="0.3"/>
  <pageSetup paperSize="9" scale="7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0"/>
    <pageSetUpPr fitToPage="1"/>
  </sheetPr>
  <dimension ref="A1:H18"/>
  <sheetViews>
    <sheetView workbookViewId="0"/>
  </sheetViews>
  <sheetFormatPr baseColWidth="10" defaultRowHeight="15" x14ac:dyDescent="0.25"/>
  <cols>
    <col min="1" max="1" width="11.42578125" style="32" customWidth="1"/>
    <col min="2" max="16384" width="11.42578125" style="32"/>
  </cols>
  <sheetData>
    <row r="1" spans="1:8" s="470" customFormat="1" x14ac:dyDescent="0.25">
      <c r="A1" s="470" t="s">
        <v>145</v>
      </c>
    </row>
    <row r="2" spans="1:8" x14ac:dyDescent="0.25">
      <c r="B2" s="37"/>
    </row>
    <row r="3" spans="1:8" x14ac:dyDescent="0.25">
      <c r="A3" s="35"/>
      <c r="B3" s="62">
        <v>1994</v>
      </c>
      <c r="C3" s="62" t="s">
        <v>61</v>
      </c>
      <c r="D3" s="62" t="s">
        <v>62</v>
      </c>
      <c r="E3" s="62" t="s">
        <v>63</v>
      </c>
      <c r="F3" s="45"/>
    </row>
    <row r="4" spans="1:8" ht="51" x14ac:dyDescent="0.25">
      <c r="A4" s="36" t="s">
        <v>137</v>
      </c>
      <c r="B4" s="63">
        <v>13.42</v>
      </c>
      <c r="C4" s="63">
        <v>15.37</v>
      </c>
      <c r="D4" s="63">
        <v>15.84</v>
      </c>
      <c r="E4" s="63">
        <v>17.04</v>
      </c>
      <c r="F4" s="46"/>
    </row>
    <row r="5" spans="1:8" ht="38.25" x14ac:dyDescent="0.25">
      <c r="A5" s="36" t="s">
        <v>138</v>
      </c>
      <c r="B5" s="63">
        <v>21.7</v>
      </c>
      <c r="C5" s="63">
        <v>25.1</v>
      </c>
      <c r="D5" s="63">
        <v>25.83</v>
      </c>
      <c r="E5" s="63">
        <v>17.78</v>
      </c>
      <c r="F5" s="46"/>
    </row>
    <row r="6" spans="1:8" ht="33" customHeight="1" x14ac:dyDescent="0.25">
      <c r="A6" s="36" t="s">
        <v>139</v>
      </c>
      <c r="B6" s="63">
        <v>18.79</v>
      </c>
      <c r="C6" s="63">
        <v>17.39</v>
      </c>
      <c r="D6" s="63">
        <v>15.84</v>
      </c>
      <c r="E6" s="63">
        <v>15.63</v>
      </c>
      <c r="F6" s="46"/>
    </row>
    <row r="7" spans="1:8" ht="46.5" customHeight="1" x14ac:dyDescent="0.25">
      <c r="A7" s="36" t="s">
        <v>140</v>
      </c>
      <c r="B7" s="63">
        <v>24.14</v>
      </c>
      <c r="C7" s="63">
        <v>19.52</v>
      </c>
      <c r="D7" s="63">
        <v>24.57</v>
      </c>
      <c r="E7" s="63">
        <v>27.99</v>
      </c>
      <c r="F7" s="46"/>
    </row>
    <row r="8" spans="1:8" ht="39.75" customHeight="1" x14ac:dyDescent="0.25">
      <c r="A8" s="36" t="s">
        <v>141</v>
      </c>
      <c r="B8" s="63">
        <v>13.44</v>
      </c>
      <c r="C8" s="63">
        <v>14.02</v>
      </c>
      <c r="D8" s="63">
        <v>11.07</v>
      </c>
      <c r="E8" s="63">
        <v>13.55</v>
      </c>
      <c r="F8" s="46"/>
    </row>
    <row r="9" spans="1:8" ht="51" x14ac:dyDescent="0.25">
      <c r="A9" s="36" t="s">
        <v>142</v>
      </c>
      <c r="B9" s="63">
        <v>8.52</v>
      </c>
      <c r="C9" s="63">
        <v>8.6</v>
      </c>
      <c r="D9" s="63">
        <v>6.86</v>
      </c>
      <c r="E9" s="63">
        <v>8.01</v>
      </c>
      <c r="F9" s="46"/>
    </row>
    <row r="10" spans="1:8" x14ac:dyDescent="0.25">
      <c r="B10" s="39"/>
      <c r="C10" s="39"/>
      <c r="D10" s="39"/>
      <c r="E10" s="39"/>
      <c r="F10" s="39"/>
    </row>
    <row r="16" spans="1:8" x14ac:dyDescent="0.25">
      <c r="H16" s="7" t="s">
        <v>143</v>
      </c>
    </row>
    <row r="17" spans="8:8" x14ac:dyDescent="0.25">
      <c r="H17" s="7" t="s">
        <v>77</v>
      </c>
    </row>
    <row r="18" spans="8:8" x14ac:dyDescent="0.25">
      <c r="H18" s="7" t="s">
        <v>103</v>
      </c>
    </row>
  </sheetData>
  <pageMargins left="0.7" right="0.7" top="0.75" bottom="0.75" header="0.3" footer="0.3"/>
  <pageSetup paperSize="9" scale="7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pageSetUpPr fitToPage="1"/>
  </sheetPr>
  <dimension ref="A1:G19"/>
  <sheetViews>
    <sheetView workbookViewId="0"/>
  </sheetViews>
  <sheetFormatPr baseColWidth="10" defaultRowHeight="15" x14ac:dyDescent="0.25"/>
  <cols>
    <col min="1" max="1" width="13.7109375" style="462" customWidth="1"/>
    <col min="2" max="16384" width="11.42578125" style="462"/>
  </cols>
  <sheetData>
    <row r="1" spans="1:6" s="470" customFormat="1" x14ac:dyDescent="0.25">
      <c r="A1" s="470" t="s">
        <v>146</v>
      </c>
    </row>
    <row r="3" spans="1:6" ht="21" customHeight="1" x14ac:dyDescent="0.25">
      <c r="A3" s="481"/>
      <c r="B3" s="614" t="s">
        <v>54</v>
      </c>
      <c r="C3" s="615"/>
      <c r="D3" s="615"/>
      <c r="E3" s="616"/>
      <c r="F3" s="482"/>
    </row>
    <row r="4" spans="1:6" x14ac:dyDescent="0.25">
      <c r="A4" s="483"/>
      <c r="B4" s="484">
        <v>1994</v>
      </c>
      <c r="C4" s="484" t="s">
        <v>79</v>
      </c>
      <c r="D4" s="484" t="s">
        <v>80</v>
      </c>
      <c r="E4" s="484" t="s">
        <v>81</v>
      </c>
      <c r="F4" s="485"/>
    </row>
    <row r="5" spans="1:6" ht="51" x14ac:dyDescent="0.25">
      <c r="A5" s="486" t="s">
        <v>137</v>
      </c>
      <c r="B5" s="487">
        <v>10.17</v>
      </c>
      <c r="C5" s="487">
        <v>13.41</v>
      </c>
      <c r="D5" s="487">
        <v>12.97</v>
      </c>
      <c r="E5" s="487">
        <v>21.49</v>
      </c>
      <c r="F5" s="488"/>
    </row>
    <row r="6" spans="1:6" ht="25.5" x14ac:dyDescent="0.25">
      <c r="A6" s="486" t="s">
        <v>138</v>
      </c>
      <c r="B6" s="487">
        <v>21.26</v>
      </c>
      <c r="C6" s="487">
        <v>23.41</v>
      </c>
      <c r="D6" s="487">
        <v>23.7</v>
      </c>
      <c r="E6" s="487">
        <v>21.78</v>
      </c>
      <c r="F6" s="488"/>
    </row>
    <row r="7" spans="1:6" ht="25.5" x14ac:dyDescent="0.25">
      <c r="A7" s="486" t="s">
        <v>139</v>
      </c>
      <c r="B7" s="487">
        <v>8.3800000000000008</v>
      </c>
      <c r="C7" s="487">
        <v>6.03</v>
      </c>
      <c r="D7" s="487">
        <v>5.07</v>
      </c>
      <c r="E7" s="487">
        <v>6.05</v>
      </c>
      <c r="F7" s="488"/>
    </row>
    <row r="8" spans="1:6" ht="38.25" x14ac:dyDescent="0.25">
      <c r="A8" s="486" t="s">
        <v>140</v>
      </c>
      <c r="B8" s="487">
        <v>2.02</v>
      </c>
      <c r="C8" s="487">
        <v>2.4900000000000002</v>
      </c>
      <c r="D8" s="487">
        <v>3.21</v>
      </c>
      <c r="E8" s="487">
        <v>4.57</v>
      </c>
      <c r="F8" s="488"/>
    </row>
    <row r="9" spans="1:6" ht="25.5" x14ac:dyDescent="0.25">
      <c r="A9" s="486" t="s">
        <v>141</v>
      </c>
      <c r="B9" s="487">
        <v>34.99</v>
      </c>
      <c r="C9" s="487">
        <v>35.57</v>
      </c>
      <c r="D9" s="487">
        <v>35.94</v>
      </c>
      <c r="E9" s="487">
        <v>34.950000000000003</v>
      </c>
      <c r="F9" s="488"/>
    </row>
    <row r="10" spans="1:6" ht="51" x14ac:dyDescent="0.25">
      <c r="A10" s="486" t="s">
        <v>142</v>
      </c>
      <c r="B10" s="487">
        <v>23.19</v>
      </c>
      <c r="C10" s="487">
        <v>19.09</v>
      </c>
      <c r="D10" s="487">
        <v>19.100000000000001</v>
      </c>
      <c r="E10" s="487">
        <v>11.16</v>
      </c>
      <c r="F10" s="488"/>
    </row>
    <row r="11" spans="1:6" x14ac:dyDescent="0.25">
      <c r="B11" s="469"/>
      <c r="C11" s="469"/>
      <c r="D11" s="469"/>
      <c r="E11" s="469"/>
      <c r="F11" s="469"/>
    </row>
    <row r="17" spans="7:7" x14ac:dyDescent="0.25">
      <c r="G17" s="70" t="s">
        <v>143</v>
      </c>
    </row>
    <row r="18" spans="7:7" x14ac:dyDescent="0.25">
      <c r="G18" s="70" t="s">
        <v>77</v>
      </c>
    </row>
    <row r="19" spans="7:7" x14ac:dyDescent="0.25">
      <c r="G19" s="70" t="s">
        <v>103</v>
      </c>
    </row>
  </sheetData>
  <mergeCells count="1">
    <mergeCell ref="B3:E3"/>
  </mergeCells>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O47"/>
  <sheetViews>
    <sheetView zoomScaleNormal="100" zoomScaleSheetLayoutView="75" workbookViewId="0">
      <selection sqref="A1:E1"/>
    </sheetView>
  </sheetViews>
  <sheetFormatPr baseColWidth="10" defaultRowHeight="12.75" x14ac:dyDescent="0.2"/>
  <cols>
    <col min="1" max="1" width="1" style="153" customWidth="1"/>
    <col min="2" max="2" width="5.85546875" style="153" customWidth="1"/>
    <col min="3" max="3" width="53.5703125" style="153" customWidth="1"/>
    <col min="4" max="7" width="10" style="323" customWidth="1"/>
    <col min="8" max="10" width="11.42578125" style="323"/>
    <col min="11" max="11" width="10.28515625" style="323" customWidth="1"/>
    <col min="12" max="14" width="11.42578125" style="323"/>
    <col min="15" max="16384" width="11.42578125" style="153"/>
  </cols>
  <sheetData>
    <row r="1" spans="1:15" ht="15" x14ac:dyDescent="0.25">
      <c r="A1" s="528" t="s">
        <v>178</v>
      </c>
      <c r="B1" s="530"/>
      <c r="C1" s="530"/>
      <c r="D1" s="530"/>
      <c r="E1" s="530"/>
    </row>
    <row r="2" spans="1:15" s="70" customFormat="1" x14ac:dyDescent="0.2">
      <c r="D2" s="71"/>
      <c r="E2" s="71"/>
      <c r="F2" s="71"/>
      <c r="G2" s="71"/>
      <c r="H2" s="71"/>
      <c r="I2" s="71"/>
      <c r="J2" s="71"/>
      <c r="K2" s="71"/>
      <c r="L2" s="71"/>
      <c r="M2" s="145" t="s">
        <v>0</v>
      </c>
      <c r="N2" s="71" t="s">
        <v>55</v>
      </c>
    </row>
    <row r="3" spans="1:15" s="70" customFormat="1" ht="15.75" customHeight="1" x14ac:dyDescent="0.2">
      <c r="A3" s="74"/>
      <c r="B3" s="74"/>
      <c r="C3" s="75"/>
      <c r="D3" s="531" t="s">
        <v>45</v>
      </c>
      <c r="E3" s="532"/>
      <c r="F3" s="532"/>
      <c r="G3" s="533"/>
      <c r="H3" s="348"/>
      <c r="I3" s="349"/>
      <c r="J3" s="347" t="s">
        <v>31</v>
      </c>
      <c r="K3" s="349"/>
      <c r="L3" s="349"/>
      <c r="M3" s="350"/>
      <c r="N3" s="76" t="s">
        <v>1</v>
      </c>
    </row>
    <row r="4" spans="1:15" s="70" customFormat="1" ht="12.75" customHeight="1" x14ac:dyDescent="0.25">
      <c r="A4" s="177"/>
      <c r="B4" s="77"/>
      <c r="C4" s="78"/>
      <c r="D4" s="534" t="s">
        <v>2</v>
      </c>
      <c r="E4" s="534" t="s">
        <v>3</v>
      </c>
      <c r="F4" s="534" t="s">
        <v>4</v>
      </c>
      <c r="G4" s="536" t="s">
        <v>5</v>
      </c>
      <c r="H4" s="270" t="s">
        <v>18</v>
      </c>
      <c r="I4" s="271" t="s">
        <v>6</v>
      </c>
      <c r="J4" s="271" t="s">
        <v>7</v>
      </c>
      <c r="K4" s="271" t="s">
        <v>8</v>
      </c>
      <c r="L4" s="271" t="s">
        <v>9</v>
      </c>
      <c r="M4" s="272" t="s">
        <v>10</v>
      </c>
      <c r="N4" s="79" t="s">
        <v>11</v>
      </c>
    </row>
    <row r="5" spans="1:15" s="70" customFormat="1" ht="24" x14ac:dyDescent="0.2">
      <c r="A5" s="100"/>
      <c r="B5" s="80"/>
      <c r="C5" s="81"/>
      <c r="D5" s="535"/>
      <c r="E5" s="535"/>
      <c r="F5" s="535"/>
      <c r="G5" s="537"/>
      <c r="H5" s="273" t="s">
        <v>113</v>
      </c>
      <c r="I5" s="274" t="s">
        <v>12</v>
      </c>
      <c r="J5" s="275" t="s">
        <v>13</v>
      </c>
      <c r="K5" s="351" t="s">
        <v>107</v>
      </c>
      <c r="L5" s="275" t="s">
        <v>15</v>
      </c>
      <c r="M5" s="276" t="s">
        <v>106</v>
      </c>
      <c r="N5" s="82"/>
      <c r="O5" s="77"/>
    </row>
    <row r="6" spans="1:15" s="70" customFormat="1" ht="12.75" customHeight="1" x14ac:dyDescent="0.2">
      <c r="A6" s="74"/>
      <c r="B6" s="115" t="s">
        <v>91</v>
      </c>
      <c r="C6" s="78"/>
      <c r="D6" s="83"/>
      <c r="E6" s="83"/>
      <c r="F6" s="83"/>
      <c r="G6" s="84"/>
      <c r="H6" s="85"/>
      <c r="I6" s="86"/>
      <c r="J6" s="87"/>
      <c r="K6" s="83"/>
      <c r="L6" s="83"/>
      <c r="M6" s="88"/>
      <c r="N6" s="89"/>
    </row>
    <row r="7" spans="1:15" s="70" customFormat="1" ht="12.75" customHeight="1" x14ac:dyDescent="0.2">
      <c r="A7" s="77"/>
      <c r="B7" s="115" t="s">
        <v>26</v>
      </c>
      <c r="C7" s="78"/>
      <c r="D7" s="83"/>
      <c r="E7" s="83"/>
      <c r="F7" s="83"/>
      <c r="G7" s="84"/>
      <c r="H7" s="85"/>
      <c r="I7" s="83"/>
      <c r="J7" s="87"/>
      <c r="K7" s="83"/>
      <c r="L7" s="87"/>
      <c r="M7" s="96"/>
      <c r="N7" s="89"/>
    </row>
    <row r="8" spans="1:15" s="70" customFormat="1" x14ac:dyDescent="0.2">
      <c r="A8" s="77"/>
      <c r="B8" s="77"/>
      <c r="C8" s="90">
        <v>1994</v>
      </c>
      <c r="D8" s="91">
        <v>3.7</v>
      </c>
      <c r="E8" s="91">
        <v>8.1</v>
      </c>
      <c r="F8" s="91">
        <v>10.4</v>
      </c>
      <c r="G8" s="92">
        <v>6.4</v>
      </c>
      <c r="H8" s="93">
        <v>0.6</v>
      </c>
      <c r="I8" s="91">
        <v>2.7</v>
      </c>
      <c r="J8" s="91">
        <v>0.5</v>
      </c>
      <c r="K8" s="94">
        <v>8.3000000000000007</v>
      </c>
      <c r="L8" s="95">
        <v>11</v>
      </c>
      <c r="M8" s="96">
        <v>16.399999999999999</v>
      </c>
      <c r="N8" s="97">
        <v>7</v>
      </c>
    </row>
    <row r="9" spans="1:15" s="70" customFormat="1" x14ac:dyDescent="0.2">
      <c r="A9" s="77"/>
      <c r="B9" s="77"/>
      <c r="C9" s="78" t="s">
        <v>61</v>
      </c>
      <c r="D9" s="91">
        <v>9.5</v>
      </c>
      <c r="E9" s="91">
        <v>8.6</v>
      </c>
      <c r="F9" s="91">
        <v>13.5</v>
      </c>
      <c r="G9" s="92">
        <v>5.4</v>
      </c>
      <c r="H9" s="93">
        <v>0.3</v>
      </c>
      <c r="I9" s="91">
        <v>2.2000000000000002</v>
      </c>
      <c r="J9" s="91">
        <v>0.6</v>
      </c>
      <c r="K9" s="91">
        <v>8.9</v>
      </c>
      <c r="L9" s="98">
        <v>12</v>
      </c>
      <c r="M9" s="99">
        <v>18.3</v>
      </c>
      <c r="N9" s="97">
        <v>6.9</v>
      </c>
    </row>
    <row r="10" spans="1:15" s="70" customFormat="1" x14ac:dyDescent="0.2">
      <c r="A10" s="77"/>
      <c r="B10" s="77"/>
      <c r="C10" s="90" t="s">
        <v>62</v>
      </c>
      <c r="D10" s="91">
        <v>4.8099999999999996</v>
      </c>
      <c r="E10" s="91">
        <v>7.92</v>
      </c>
      <c r="F10" s="91">
        <v>11.59</v>
      </c>
      <c r="G10" s="92">
        <v>5.36</v>
      </c>
      <c r="H10" s="93">
        <v>0.41</v>
      </c>
      <c r="I10" s="91">
        <v>1.67</v>
      </c>
      <c r="J10" s="91">
        <v>0.5</v>
      </c>
      <c r="K10" s="91">
        <v>8.67</v>
      </c>
      <c r="L10" s="98">
        <v>11.28</v>
      </c>
      <c r="M10" s="99">
        <v>15.84</v>
      </c>
      <c r="N10" s="97">
        <v>6.4</v>
      </c>
    </row>
    <row r="11" spans="1:15" s="70" customFormat="1" x14ac:dyDescent="0.2">
      <c r="A11" s="100"/>
      <c r="B11" s="100"/>
      <c r="C11" s="101" t="s">
        <v>63</v>
      </c>
      <c r="D11" s="162">
        <v>6</v>
      </c>
      <c r="E11" s="162">
        <v>4.8</v>
      </c>
      <c r="F11" s="162">
        <v>10</v>
      </c>
      <c r="G11" s="324">
        <v>4.0999999999999996</v>
      </c>
      <c r="H11" s="160">
        <v>0.27</v>
      </c>
      <c r="I11" s="162">
        <v>1.28</v>
      </c>
      <c r="J11" s="162">
        <v>0.81</v>
      </c>
      <c r="K11" s="162">
        <v>5.05</v>
      </c>
      <c r="L11" s="161">
        <v>9.44</v>
      </c>
      <c r="M11" s="163">
        <v>13.08</v>
      </c>
      <c r="N11" s="164">
        <v>4.7</v>
      </c>
    </row>
    <row r="12" spans="1:15" s="70" customFormat="1" ht="12.75" customHeight="1" x14ac:dyDescent="0.2">
      <c r="A12" s="74"/>
      <c r="B12" s="115" t="s">
        <v>27</v>
      </c>
      <c r="C12" s="78"/>
      <c r="D12" s="83"/>
      <c r="E12" s="83"/>
      <c r="F12" s="83"/>
      <c r="G12" s="84"/>
      <c r="H12" s="85"/>
      <c r="I12" s="86"/>
      <c r="J12" s="87"/>
      <c r="K12" s="83"/>
      <c r="L12" s="83"/>
      <c r="M12" s="88"/>
      <c r="N12" s="89"/>
    </row>
    <row r="13" spans="1:15" s="70" customFormat="1" x14ac:dyDescent="0.2">
      <c r="A13" s="77"/>
      <c r="B13" s="77"/>
      <c r="C13" s="90">
        <v>1994</v>
      </c>
      <c r="D13" s="91">
        <v>24</v>
      </c>
      <c r="E13" s="91">
        <v>33.9</v>
      </c>
      <c r="F13" s="91">
        <v>35</v>
      </c>
      <c r="G13" s="92">
        <v>25.4</v>
      </c>
      <c r="H13" s="93">
        <v>6.5</v>
      </c>
      <c r="I13" s="91">
        <v>19.100000000000001</v>
      </c>
      <c r="J13" s="91">
        <v>2.2999999999999998</v>
      </c>
      <c r="K13" s="94">
        <v>46.9</v>
      </c>
      <c r="L13" s="95">
        <v>40.6</v>
      </c>
      <c r="M13" s="96">
        <v>44.8</v>
      </c>
      <c r="N13" s="97">
        <v>28.4</v>
      </c>
    </row>
    <row r="14" spans="1:15" s="70" customFormat="1" x14ac:dyDescent="0.2">
      <c r="A14" s="77"/>
      <c r="B14" s="77"/>
      <c r="C14" s="78" t="s">
        <v>61</v>
      </c>
      <c r="D14" s="91">
        <v>29.5</v>
      </c>
      <c r="E14" s="91">
        <v>33.200000000000003</v>
      </c>
      <c r="F14" s="91">
        <v>39</v>
      </c>
      <c r="G14" s="92">
        <v>22.8</v>
      </c>
      <c r="H14" s="93">
        <v>3.5</v>
      </c>
      <c r="I14" s="91">
        <v>16.3</v>
      </c>
      <c r="J14" s="91">
        <v>2.5</v>
      </c>
      <c r="K14" s="91">
        <v>45.1</v>
      </c>
      <c r="L14" s="98">
        <v>43.1</v>
      </c>
      <c r="M14" s="99">
        <v>46.8</v>
      </c>
      <c r="N14" s="97">
        <v>26.8</v>
      </c>
    </row>
    <row r="15" spans="1:15" s="70" customFormat="1" x14ac:dyDescent="0.2">
      <c r="A15" s="77"/>
      <c r="B15" s="77"/>
      <c r="C15" s="90" t="s">
        <v>62</v>
      </c>
      <c r="D15" s="91">
        <v>19.96</v>
      </c>
      <c r="E15" s="91">
        <v>29.35</v>
      </c>
      <c r="F15" s="91">
        <v>37.630000000000003</v>
      </c>
      <c r="G15" s="92">
        <v>20.84</v>
      </c>
      <c r="H15" s="93">
        <v>2.57</v>
      </c>
      <c r="I15" s="91">
        <v>12.93</v>
      </c>
      <c r="J15" s="91">
        <v>2.6</v>
      </c>
      <c r="K15" s="91">
        <v>39.44</v>
      </c>
      <c r="L15" s="98">
        <v>38.340000000000003</v>
      </c>
      <c r="M15" s="99">
        <v>43.29</v>
      </c>
      <c r="N15" s="97">
        <v>24</v>
      </c>
    </row>
    <row r="16" spans="1:15" s="70" customFormat="1" x14ac:dyDescent="0.2">
      <c r="A16" s="100"/>
      <c r="B16" s="100"/>
      <c r="C16" s="101" t="s">
        <v>63</v>
      </c>
      <c r="D16" s="162">
        <v>37</v>
      </c>
      <c r="E16" s="162">
        <v>21.9</v>
      </c>
      <c r="F16" s="162">
        <v>30.2</v>
      </c>
      <c r="G16" s="324">
        <v>19.899999999999999</v>
      </c>
      <c r="H16" s="160">
        <v>1.88</v>
      </c>
      <c r="I16" s="162">
        <v>10.48</v>
      </c>
      <c r="J16" s="162">
        <v>3.11</v>
      </c>
      <c r="K16" s="162">
        <v>36.18</v>
      </c>
      <c r="L16" s="161">
        <v>34.22</v>
      </c>
      <c r="M16" s="163">
        <v>39.57</v>
      </c>
      <c r="N16" s="164">
        <v>21.2</v>
      </c>
    </row>
    <row r="17" spans="1:14" s="70" customFormat="1" ht="12.75" customHeight="1" x14ac:dyDescent="0.2">
      <c r="A17" s="74"/>
      <c r="B17" s="115" t="s">
        <v>22</v>
      </c>
      <c r="C17" s="78"/>
      <c r="D17" s="83"/>
      <c r="E17" s="83"/>
      <c r="F17" s="83"/>
      <c r="G17" s="84"/>
      <c r="H17" s="85"/>
      <c r="I17" s="86"/>
      <c r="J17" s="87"/>
      <c r="K17" s="83"/>
      <c r="L17" s="83"/>
      <c r="M17" s="88"/>
      <c r="N17" s="89"/>
    </row>
    <row r="18" spans="1:14" s="70" customFormat="1" x14ac:dyDescent="0.2">
      <c r="A18" s="77"/>
      <c r="B18" s="77"/>
      <c r="C18" s="90">
        <v>1994</v>
      </c>
      <c r="D18" s="91">
        <v>27.8</v>
      </c>
      <c r="E18" s="91">
        <v>14.4</v>
      </c>
      <c r="F18" s="91">
        <v>37.9</v>
      </c>
      <c r="G18" s="92">
        <v>24.2</v>
      </c>
      <c r="H18" s="93">
        <v>38.4</v>
      </c>
      <c r="I18" s="91">
        <v>33.799999999999997</v>
      </c>
      <c r="J18" s="91">
        <v>7.2</v>
      </c>
      <c r="K18" s="94">
        <v>9.6</v>
      </c>
      <c r="L18" s="95">
        <v>32.700000000000003</v>
      </c>
      <c r="M18" s="96">
        <v>10.199999999999999</v>
      </c>
      <c r="N18" s="97">
        <v>22.9</v>
      </c>
    </row>
    <row r="19" spans="1:14" s="70" customFormat="1" x14ac:dyDescent="0.2">
      <c r="A19" s="77"/>
      <c r="B19" s="77"/>
      <c r="C19" s="78" t="s">
        <v>61</v>
      </c>
      <c r="D19" s="91">
        <v>35.9</v>
      </c>
      <c r="E19" s="91">
        <v>14.7</v>
      </c>
      <c r="F19" s="91">
        <v>53.3</v>
      </c>
      <c r="G19" s="92">
        <v>27.4</v>
      </c>
      <c r="H19" s="93">
        <v>37.200000000000003</v>
      </c>
      <c r="I19" s="91">
        <v>32.9</v>
      </c>
      <c r="J19" s="91">
        <v>9.8000000000000007</v>
      </c>
      <c r="K19" s="91">
        <v>12.5</v>
      </c>
      <c r="L19" s="98">
        <v>36.5</v>
      </c>
      <c r="M19" s="99">
        <v>16.2</v>
      </c>
      <c r="N19" s="97">
        <v>26.5</v>
      </c>
    </row>
    <row r="20" spans="1:14" s="70" customFormat="1" x14ac:dyDescent="0.2">
      <c r="A20" s="77"/>
      <c r="B20" s="77"/>
      <c r="C20" s="90" t="s">
        <v>62</v>
      </c>
      <c r="D20" s="91">
        <v>33.26</v>
      </c>
      <c r="E20" s="91">
        <v>17.04</v>
      </c>
      <c r="F20" s="91">
        <v>54.1</v>
      </c>
      <c r="G20" s="92">
        <v>25.49</v>
      </c>
      <c r="H20" s="93">
        <v>32.54</v>
      </c>
      <c r="I20" s="91">
        <v>30.83</v>
      </c>
      <c r="J20" s="91">
        <v>11.85</v>
      </c>
      <c r="K20" s="91">
        <v>14.23</v>
      </c>
      <c r="L20" s="98">
        <v>40.840000000000003</v>
      </c>
      <c r="M20" s="99">
        <v>18.239999999999998</v>
      </c>
      <c r="N20" s="97">
        <v>26.4</v>
      </c>
    </row>
    <row r="21" spans="1:14" s="70" customFormat="1" x14ac:dyDescent="0.2">
      <c r="A21" s="77"/>
      <c r="B21" s="77"/>
      <c r="C21" s="101" t="s">
        <v>63</v>
      </c>
      <c r="D21" s="91">
        <v>33.1</v>
      </c>
      <c r="E21" s="91">
        <v>15.8</v>
      </c>
      <c r="F21" s="91">
        <v>53.8</v>
      </c>
      <c r="G21" s="92">
        <v>25.7</v>
      </c>
      <c r="H21" s="93">
        <v>27.43</v>
      </c>
      <c r="I21" s="91">
        <v>30.5</v>
      </c>
      <c r="J21" s="91">
        <v>14.41</v>
      </c>
      <c r="K21" s="91">
        <v>18.96</v>
      </c>
      <c r="L21" s="98">
        <v>41.97</v>
      </c>
      <c r="M21" s="99">
        <v>16.63</v>
      </c>
      <c r="N21" s="97">
        <v>26.16</v>
      </c>
    </row>
    <row r="22" spans="1:14" x14ac:dyDescent="0.2">
      <c r="B22" s="325" t="s">
        <v>42</v>
      </c>
      <c r="C22" s="326"/>
      <c r="D22" s="327"/>
      <c r="E22" s="327"/>
      <c r="F22" s="327"/>
      <c r="G22" s="327"/>
      <c r="H22" s="327"/>
      <c r="I22" s="327"/>
      <c r="J22" s="327"/>
      <c r="K22" s="327"/>
      <c r="L22" s="327"/>
      <c r="M22" s="327"/>
      <c r="N22" s="326"/>
    </row>
    <row r="23" spans="1:14" x14ac:dyDescent="0.2">
      <c r="B23" s="77"/>
      <c r="C23" s="90">
        <v>1994</v>
      </c>
      <c r="D23" s="328">
        <v>46.92</v>
      </c>
      <c r="E23" s="328">
        <v>42.9</v>
      </c>
      <c r="F23" s="328">
        <v>46.26</v>
      </c>
      <c r="G23" s="328">
        <v>16.47</v>
      </c>
      <c r="H23" s="91">
        <v>10.46</v>
      </c>
      <c r="I23" s="91">
        <v>22.04</v>
      </c>
      <c r="J23" s="91">
        <v>13.08</v>
      </c>
      <c r="K23" s="91">
        <v>12.48</v>
      </c>
      <c r="L23" s="91">
        <v>48.43</v>
      </c>
      <c r="M23" s="91">
        <v>44.23</v>
      </c>
      <c r="N23" s="98">
        <v>27.38</v>
      </c>
    </row>
    <row r="24" spans="1:14" x14ac:dyDescent="0.2">
      <c r="B24" s="77"/>
      <c r="C24" s="90" t="s">
        <v>61</v>
      </c>
      <c r="D24" s="328">
        <v>50.05</v>
      </c>
      <c r="E24" s="328">
        <v>51.9</v>
      </c>
      <c r="F24" s="328">
        <v>65.31</v>
      </c>
      <c r="G24" s="328">
        <v>19.920000000000002</v>
      </c>
      <c r="H24" s="328">
        <v>12.18</v>
      </c>
      <c r="I24" s="328">
        <v>24.95</v>
      </c>
      <c r="J24" s="328">
        <v>12.33</v>
      </c>
      <c r="K24" s="328">
        <v>16.11</v>
      </c>
      <c r="L24" s="328">
        <v>60.22</v>
      </c>
      <c r="M24" s="328">
        <v>54.22</v>
      </c>
      <c r="N24" s="98">
        <v>31.8</v>
      </c>
    </row>
    <row r="25" spans="1:14" x14ac:dyDescent="0.2">
      <c r="B25" s="77"/>
      <c r="C25" s="90" t="s">
        <v>62</v>
      </c>
      <c r="D25" s="328">
        <v>38.65</v>
      </c>
      <c r="E25" s="328">
        <v>54.38</v>
      </c>
      <c r="F25" s="328">
        <v>64.849999999999994</v>
      </c>
      <c r="G25" s="328">
        <v>23.37</v>
      </c>
      <c r="H25" s="328">
        <v>13.69</v>
      </c>
      <c r="I25" s="328">
        <v>24.82</v>
      </c>
      <c r="J25" s="328">
        <v>13.1</v>
      </c>
      <c r="K25" s="328">
        <v>21.61</v>
      </c>
      <c r="L25" s="328">
        <v>63.6</v>
      </c>
      <c r="M25" s="328">
        <v>56.01</v>
      </c>
      <c r="N25" s="98">
        <v>33.4</v>
      </c>
    </row>
    <row r="26" spans="1:14" x14ac:dyDescent="0.2">
      <c r="B26" s="100"/>
      <c r="C26" s="101" t="s">
        <v>63</v>
      </c>
      <c r="D26" s="329">
        <v>36.729999999999997</v>
      </c>
      <c r="E26" s="329">
        <v>50.82</v>
      </c>
      <c r="F26" s="329">
        <v>64.78</v>
      </c>
      <c r="G26" s="329">
        <v>24.18</v>
      </c>
      <c r="H26" s="329">
        <v>13.12</v>
      </c>
      <c r="I26" s="329">
        <v>25.55</v>
      </c>
      <c r="J26" s="329">
        <v>12.44</v>
      </c>
      <c r="K26" s="329">
        <v>20.82</v>
      </c>
      <c r="L26" s="329">
        <v>67.5</v>
      </c>
      <c r="M26" s="329">
        <v>52.24</v>
      </c>
      <c r="N26" s="105">
        <v>31.6</v>
      </c>
    </row>
    <row r="27" spans="1:14" x14ac:dyDescent="0.2">
      <c r="B27" s="115" t="s">
        <v>90</v>
      </c>
      <c r="C27" s="78"/>
      <c r="D27" s="86"/>
      <c r="E27" s="307"/>
      <c r="F27" s="307"/>
      <c r="G27" s="96"/>
      <c r="H27" s="85"/>
      <c r="I27" s="86"/>
      <c r="J27" s="87"/>
      <c r="K27" s="83"/>
      <c r="L27" s="83"/>
      <c r="M27" s="88"/>
      <c r="N27" s="89"/>
    </row>
    <row r="28" spans="1:14" x14ac:dyDescent="0.2">
      <c r="B28" s="77"/>
      <c r="C28" s="90" t="s">
        <v>62</v>
      </c>
      <c r="D28" s="328">
        <v>22.28</v>
      </c>
      <c r="E28" s="330">
        <v>19.04</v>
      </c>
      <c r="F28" s="330">
        <v>38.659999999999997</v>
      </c>
      <c r="G28" s="328">
        <v>15.3</v>
      </c>
      <c r="H28" s="328">
        <v>5.04</v>
      </c>
      <c r="I28" s="328">
        <v>8.64</v>
      </c>
      <c r="J28" s="328">
        <v>6.22</v>
      </c>
      <c r="K28" s="328">
        <v>22.19</v>
      </c>
      <c r="L28" s="328">
        <v>31.18</v>
      </c>
      <c r="M28" s="331">
        <v>34.08</v>
      </c>
      <c r="N28" s="97">
        <v>18.2</v>
      </c>
    </row>
    <row r="29" spans="1:14" x14ac:dyDescent="0.2">
      <c r="B29" s="100"/>
      <c r="C29" s="101" t="s">
        <v>63</v>
      </c>
      <c r="D29" s="329">
        <v>37.94</v>
      </c>
      <c r="E29" s="332">
        <v>18.84</v>
      </c>
      <c r="F29" s="332">
        <v>39.130000000000003</v>
      </c>
      <c r="G29" s="329">
        <v>16.489999999999998</v>
      </c>
      <c r="H29" s="329">
        <v>3.82</v>
      </c>
      <c r="I29" s="329">
        <v>9.6999999999999993</v>
      </c>
      <c r="J29" s="329">
        <v>6.85</v>
      </c>
      <c r="K29" s="329">
        <v>20.55</v>
      </c>
      <c r="L29" s="329">
        <v>36.04</v>
      </c>
      <c r="M29" s="333">
        <v>38.799999999999997</v>
      </c>
      <c r="N29" s="164">
        <v>18.82</v>
      </c>
    </row>
    <row r="30" spans="1:14" x14ac:dyDescent="0.2">
      <c r="A30" s="152"/>
      <c r="B30" s="115" t="s">
        <v>44</v>
      </c>
      <c r="C30" s="334"/>
      <c r="D30" s="335"/>
      <c r="E30" s="336"/>
      <c r="F30" s="336"/>
      <c r="G30" s="335"/>
      <c r="H30" s="335"/>
      <c r="I30" s="335"/>
      <c r="J30" s="335"/>
      <c r="K30" s="335"/>
      <c r="L30" s="335"/>
      <c r="M30" s="337"/>
      <c r="N30" s="338"/>
    </row>
    <row r="31" spans="1:14" x14ac:dyDescent="0.2">
      <c r="A31" s="152"/>
      <c r="B31" s="77"/>
      <c r="C31" s="90">
        <v>1994</v>
      </c>
      <c r="D31" s="339">
        <v>25.43</v>
      </c>
      <c r="E31" s="340">
        <v>9.02</v>
      </c>
      <c r="F31" s="340">
        <v>34.89</v>
      </c>
      <c r="G31" s="339">
        <v>3.63</v>
      </c>
      <c r="H31" s="339">
        <v>0.65</v>
      </c>
      <c r="I31" s="339">
        <v>3.54</v>
      </c>
      <c r="J31" s="339">
        <v>0.08</v>
      </c>
      <c r="K31" s="339">
        <v>1.27</v>
      </c>
      <c r="L31" s="339">
        <v>22.92</v>
      </c>
      <c r="M31" s="341">
        <v>15.9</v>
      </c>
      <c r="N31" s="117">
        <v>8.67</v>
      </c>
    </row>
    <row r="32" spans="1:14" x14ac:dyDescent="0.2">
      <c r="A32" s="152"/>
      <c r="B32" s="77"/>
      <c r="C32" s="90" t="s">
        <v>61</v>
      </c>
      <c r="D32" s="339">
        <v>30.59</v>
      </c>
      <c r="E32" s="340">
        <v>12.4</v>
      </c>
      <c r="F32" s="340">
        <v>50.15</v>
      </c>
      <c r="G32" s="339">
        <v>5.63</v>
      </c>
      <c r="H32" s="339">
        <v>0.7</v>
      </c>
      <c r="I32" s="339">
        <v>5.46</v>
      </c>
      <c r="J32" s="339">
        <v>0.4</v>
      </c>
      <c r="K32" s="339">
        <v>2.29</v>
      </c>
      <c r="L32" s="339">
        <v>29.1</v>
      </c>
      <c r="M32" s="341">
        <v>23.12</v>
      </c>
      <c r="N32" s="117">
        <v>11.2</v>
      </c>
    </row>
    <row r="33" spans="1:14" x14ac:dyDescent="0.2">
      <c r="A33" s="152"/>
      <c r="B33" s="77"/>
      <c r="C33" s="90" t="s">
        <v>62</v>
      </c>
      <c r="D33" s="339">
        <v>27.86</v>
      </c>
      <c r="E33" s="340">
        <v>16.25</v>
      </c>
      <c r="F33" s="340">
        <v>55.85</v>
      </c>
      <c r="G33" s="339">
        <v>6.21</v>
      </c>
      <c r="H33" s="339">
        <v>0.88</v>
      </c>
      <c r="I33" s="339">
        <v>4.82</v>
      </c>
      <c r="J33" s="339">
        <v>0.44</v>
      </c>
      <c r="K33" s="339">
        <v>2.15</v>
      </c>
      <c r="L33" s="339">
        <v>35.39</v>
      </c>
      <c r="M33" s="341">
        <v>29.34</v>
      </c>
      <c r="N33" s="117">
        <v>12.83</v>
      </c>
    </row>
    <row r="34" spans="1:14" x14ac:dyDescent="0.2">
      <c r="A34" s="152"/>
      <c r="B34" s="100"/>
      <c r="C34" s="101" t="s">
        <v>63</v>
      </c>
      <c r="D34" s="342">
        <v>26.91</v>
      </c>
      <c r="E34" s="343">
        <v>14.63</v>
      </c>
      <c r="F34" s="343">
        <v>54.43</v>
      </c>
      <c r="G34" s="342">
        <v>5.87</v>
      </c>
      <c r="H34" s="342">
        <v>0.99</v>
      </c>
      <c r="I34" s="342">
        <v>6.42</v>
      </c>
      <c r="J34" s="342">
        <v>0.06</v>
      </c>
      <c r="K34" s="342">
        <v>2.44</v>
      </c>
      <c r="L34" s="342">
        <v>34.39</v>
      </c>
      <c r="M34" s="344">
        <v>23.78</v>
      </c>
      <c r="N34" s="160">
        <v>11.05</v>
      </c>
    </row>
    <row r="35" spans="1:14" x14ac:dyDescent="0.2">
      <c r="B35" s="115" t="s">
        <v>56</v>
      </c>
      <c r="C35" s="78"/>
      <c r="D35" s="83"/>
      <c r="E35" s="87"/>
      <c r="F35" s="87"/>
      <c r="G35" s="83"/>
      <c r="H35" s="83"/>
      <c r="I35" s="83"/>
      <c r="J35" s="83"/>
      <c r="K35" s="83"/>
      <c r="L35" s="83"/>
      <c r="M35" s="96"/>
      <c r="N35" s="89"/>
    </row>
    <row r="36" spans="1:14" x14ac:dyDescent="0.2">
      <c r="B36" s="77"/>
      <c r="C36" s="90">
        <v>1994</v>
      </c>
      <c r="D36" s="328">
        <v>41.53</v>
      </c>
      <c r="E36" s="330">
        <v>24.05</v>
      </c>
      <c r="F36" s="330">
        <v>28.93</v>
      </c>
      <c r="G36" s="328">
        <v>15.7</v>
      </c>
      <c r="H36" s="328">
        <v>2.44</v>
      </c>
      <c r="I36" s="328">
        <v>6.78</v>
      </c>
      <c r="J36" s="328">
        <v>10.25</v>
      </c>
      <c r="K36" s="328">
        <v>23.8</v>
      </c>
      <c r="L36" s="328">
        <v>27.39</v>
      </c>
      <c r="M36" s="345">
        <v>46.67</v>
      </c>
      <c r="N36" s="97">
        <v>20.3</v>
      </c>
    </row>
    <row r="37" spans="1:14" x14ac:dyDescent="0.2">
      <c r="B37" s="77"/>
      <c r="C37" s="78" t="s">
        <v>61</v>
      </c>
      <c r="D37" s="328">
        <v>31.44</v>
      </c>
      <c r="E37" s="330">
        <v>22.46</v>
      </c>
      <c r="F37" s="330">
        <v>29.62</v>
      </c>
      <c r="G37" s="328">
        <v>12.25</v>
      </c>
      <c r="H37" s="328">
        <v>2.64</v>
      </c>
      <c r="I37" s="328">
        <v>6.26</v>
      </c>
      <c r="J37" s="328">
        <v>6.29</v>
      </c>
      <c r="K37" s="328">
        <v>22.32</v>
      </c>
      <c r="L37" s="328">
        <v>24.96</v>
      </c>
      <c r="M37" s="345">
        <v>40.729999999999997</v>
      </c>
      <c r="N37" s="97">
        <v>16.5</v>
      </c>
    </row>
    <row r="38" spans="1:14" x14ac:dyDescent="0.2">
      <c r="B38" s="77"/>
      <c r="C38" s="90" t="s">
        <v>62</v>
      </c>
      <c r="D38" s="328">
        <v>36.94</v>
      </c>
      <c r="E38" s="330">
        <v>28.68</v>
      </c>
      <c r="F38" s="330">
        <v>34.61</v>
      </c>
      <c r="G38" s="328">
        <v>25.37</v>
      </c>
      <c r="H38" s="328">
        <v>8.39</v>
      </c>
      <c r="I38" s="328">
        <v>12.98</v>
      </c>
      <c r="J38" s="328">
        <v>16.84</v>
      </c>
      <c r="K38" s="328">
        <v>39.979999999999997</v>
      </c>
      <c r="L38" s="328">
        <v>33.44</v>
      </c>
      <c r="M38" s="345">
        <v>53.62</v>
      </c>
      <c r="N38" s="97">
        <v>27</v>
      </c>
    </row>
    <row r="39" spans="1:14" x14ac:dyDescent="0.2">
      <c r="B39" s="100"/>
      <c r="C39" s="101" t="s">
        <v>63</v>
      </c>
      <c r="D39" s="329">
        <v>35.46</v>
      </c>
      <c r="E39" s="332">
        <v>17.329999999999998</v>
      </c>
      <c r="F39" s="332">
        <v>16.739999999999998</v>
      </c>
      <c r="G39" s="329">
        <v>15.29</v>
      </c>
      <c r="H39" s="329">
        <v>1.78</v>
      </c>
      <c r="I39" s="329">
        <v>6.15</v>
      </c>
      <c r="J39" s="329">
        <v>9.4600000000000009</v>
      </c>
      <c r="K39" s="329">
        <v>22.33</v>
      </c>
      <c r="L39" s="329">
        <v>23.94</v>
      </c>
      <c r="M39" s="346">
        <v>37.619999999999997</v>
      </c>
      <c r="N39" s="164">
        <v>16.07</v>
      </c>
    </row>
    <row r="40" spans="1:14" x14ac:dyDescent="0.2">
      <c r="B40" s="77"/>
      <c r="C40" s="269"/>
      <c r="D40" s="345"/>
      <c r="E40" s="345"/>
      <c r="F40" s="345"/>
      <c r="G40" s="345"/>
      <c r="H40" s="345"/>
      <c r="I40" s="345"/>
      <c r="J40" s="345"/>
      <c r="K40" s="345"/>
      <c r="L40" s="345"/>
      <c r="M40" s="345"/>
      <c r="N40" s="345"/>
    </row>
    <row r="41" spans="1:14" x14ac:dyDescent="0.2">
      <c r="B41" s="70" t="s">
        <v>101</v>
      </c>
    </row>
    <row r="42" spans="1:14" x14ac:dyDescent="0.2">
      <c r="B42" s="70" t="s">
        <v>102</v>
      </c>
    </row>
    <row r="43" spans="1:14" x14ac:dyDescent="0.2">
      <c r="B43" s="70" t="s">
        <v>84</v>
      </c>
    </row>
    <row r="44" spans="1:14" x14ac:dyDescent="0.2">
      <c r="B44" s="70" t="s">
        <v>85</v>
      </c>
    </row>
    <row r="45" spans="1:14" x14ac:dyDescent="0.2">
      <c r="B45" s="70" t="s">
        <v>121</v>
      </c>
    </row>
    <row r="46" spans="1:14" x14ac:dyDescent="0.2">
      <c r="B46" s="70" t="s">
        <v>77</v>
      </c>
    </row>
    <row r="47" spans="1:14" x14ac:dyDescent="0.2">
      <c r="B47" s="70" t="s">
        <v>103</v>
      </c>
    </row>
  </sheetData>
  <mergeCells count="6">
    <mergeCell ref="A1:E1"/>
    <mergeCell ref="D3:G3"/>
    <mergeCell ref="D4:D5"/>
    <mergeCell ref="E4:E5"/>
    <mergeCell ref="F4:F5"/>
    <mergeCell ref="G4:G5"/>
  </mergeCells>
  <phoneticPr fontId="9" type="noConversion"/>
  <pageMargins left="0.21" right="0.17" top="0.17" bottom="0.5" header="0.17" footer="0.4921259845"/>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40"/>
  <sheetViews>
    <sheetView workbookViewId="0">
      <selection activeCell="H17" sqref="H17"/>
    </sheetView>
  </sheetViews>
  <sheetFormatPr baseColWidth="10" defaultRowHeight="12.75" x14ac:dyDescent="0.2"/>
  <cols>
    <col min="1" max="1" width="19.7109375" style="153" customWidth="1"/>
    <col min="2" max="2" width="45.85546875" style="153" customWidth="1"/>
    <col min="3" max="3" width="34.28515625" style="153" customWidth="1"/>
    <col min="4" max="4" width="34" style="153" customWidth="1"/>
    <col min="5" max="16384" width="11.42578125" style="153"/>
  </cols>
  <sheetData>
    <row r="1" spans="1:4" s="207" customFormat="1" ht="15" x14ac:dyDescent="0.25">
      <c r="A1" s="208" t="s">
        <v>167</v>
      </c>
    </row>
    <row r="3" spans="1:4" x14ac:dyDescent="0.2">
      <c r="D3" s="322" t="s">
        <v>55</v>
      </c>
    </row>
    <row r="4" spans="1:4" ht="48" customHeight="1" x14ac:dyDescent="0.2">
      <c r="A4" s="355"/>
      <c r="B4" s="352" t="s">
        <v>76</v>
      </c>
      <c r="C4" s="352" t="s">
        <v>122</v>
      </c>
      <c r="D4" s="352" t="s">
        <v>123</v>
      </c>
    </row>
    <row r="5" spans="1:4" x14ac:dyDescent="0.2">
      <c r="A5" s="353">
        <v>1994</v>
      </c>
      <c r="B5" s="354">
        <v>20.27</v>
      </c>
      <c r="C5" s="354">
        <v>6.9</v>
      </c>
      <c r="D5" s="354">
        <v>12.53</v>
      </c>
    </row>
    <row r="6" spans="1:4" ht="21" customHeight="1" x14ac:dyDescent="0.2">
      <c r="A6" s="319" t="s">
        <v>61</v>
      </c>
      <c r="B6" s="354">
        <v>16.46</v>
      </c>
      <c r="C6" s="354">
        <v>5.96</v>
      </c>
      <c r="D6" s="354">
        <v>9.4499999999999993</v>
      </c>
    </row>
    <row r="7" spans="1:4" ht="18.75" customHeight="1" x14ac:dyDescent="0.2">
      <c r="A7" s="319" t="s">
        <v>62</v>
      </c>
      <c r="B7" s="354">
        <v>27</v>
      </c>
      <c r="C7" s="354">
        <v>11.95</v>
      </c>
      <c r="D7" s="354">
        <v>13.63</v>
      </c>
    </row>
    <row r="8" spans="1:4" ht="19.5" customHeight="1" x14ac:dyDescent="0.2">
      <c r="A8" s="319" t="s">
        <v>63</v>
      </c>
      <c r="B8" s="354">
        <v>16.059999999999999</v>
      </c>
      <c r="C8" s="354">
        <v>7.22</v>
      </c>
      <c r="D8" s="354">
        <v>6.51</v>
      </c>
    </row>
    <row r="11" spans="1:4" x14ac:dyDescent="0.2">
      <c r="A11" s="154" t="s">
        <v>167</v>
      </c>
    </row>
    <row r="12" spans="1:4" x14ac:dyDescent="0.2">
      <c r="A12" s="153" t="s">
        <v>55</v>
      </c>
    </row>
    <row r="38" spans="1:1" x14ac:dyDescent="0.2">
      <c r="A38" s="70" t="s">
        <v>101</v>
      </c>
    </row>
    <row r="39" spans="1:1" x14ac:dyDescent="0.2">
      <c r="A39" s="70" t="s">
        <v>77</v>
      </c>
    </row>
    <row r="40" spans="1:1" x14ac:dyDescent="0.2">
      <c r="A40" s="70" t="s">
        <v>40</v>
      </c>
    </row>
  </sheetData>
  <pageMargins left="0.7" right="0.7" top="0.75" bottom="0.75" header="0.3" footer="0.3"/>
  <pageSetup paperSize="9" scale="6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3"/>
  <sheetViews>
    <sheetView workbookViewId="0">
      <selection activeCell="D19" sqref="D19"/>
    </sheetView>
  </sheetViews>
  <sheetFormatPr baseColWidth="10" defaultRowHeight="12.75" x14ac:dyDescent="0.2"/>
  <cols>
    <col min="1" max="1" width="20.5703125" style="153" customWidth="1"/>
    <col min="2" max="2" width="22.42578125" style="153" customWidth="1"/>
    <col min="3" max="3" width="22.85546875" style="153" customWidth="1"/>
    <col min="4" max="4" width="22.7109375" style="153" customWidth="1"/>
    <col min="5" max="16384" width="11.42578125" style="153"/>
  </cols>
  <sheetData>
    <row r="1" spans="1:4" s="207" customFormat="1" ht="15" x14ac:dyDescent="0.25">
      <c r="A1" s="208" t="s">
        <v>160</v>
      </c>
    </row>
    <row r="2" spans="1:4" x14ac:dyDescent="0.2">
      <c r="A2" s="380"/>
    </row>
    <row r="3" spans="1:4" x14ac:dyDescent="0.2">
      <c r="A3" s="380"/>
      <c r="D3" s="322" t="s">
        <v>55</v>
      </c>
    </row>
    <row r="4" spans="1:4" ht="33.75" customHeight="1" x14ac:dyDescent="0.2">
      <c r="A4" s="380"/>
      <c r="B4" s="538" t="s">
        <v>129</v>
      </c>
      <c r="C4" s="539"/>
      <c r="D4" s="540"/>
    </row>
    <row r="5" spans="1:4" ht="55.5" customHeight="1" x14ac:dyDescent="0.2">
      <c r="A5" s="355"/>
      <c r="B5" s="381" t="s">
        <v>126</v>
      </c>
      <c r="C5" s="381" t="s">
        <v>127</v>
      </c>
      <c r="D5" s="381" t="s">
        <v>128</v>
      </c>
    </row>
    <row r="6" spans="1:4" ht="15" customHeight="1" x14ac:dyDescent="0.2">
      <c r="A6" s="319" t="s">
        <v>61</v>
      </c>
      <c r="B6" s="382">
        <v>22.7</v>
      </c>
      <c r="C6" s="382">
        <v>8.1</v>
      </c>
      <c r="D6" s="354">
        <v>13</v>
      </c>
    </row>
    <row r="7" spans="1:4" ht="15" customHeight="1" x14ac:dyDescent="0.2">
      <c r="A7" s="319" t="s">
        <v>62</v>
      </c>
      <c r="B7" s="382">
        <v>35.700000000000003</v>
      </c>
      <c r="C7" s="354">
        <v>16</v>
      </c>
      <c r="D7" s="382">
        <v>17.600000000000001</v>
      </c>
    </row>
    <row r="8" spans="1:4" ht="14.25" customHeight="1" x14ac:dyDescent="0.2">
      <c r="A8" s="319" t="s">
        <v>63</v>
      </c>
      <c r="B8" s="382">
        <v>24.9</v>
      </c>
      <c r="C8" s="382">
        <v>14.8</v>
      </c>
      <c r="D8" s="382">
        <v>10.1</v>
      </c>
    </row>
    <row r="10" spans="1:4" x14ac:dyDescent="0.2">
      <c r="A10" s="70" t="s">
        <v>101</v>
      </c>
    </row>
    <row r="11" spans="1:4" x14ac:dyDescent="0.2">
      <c r="A11" s="70" t="s">
        <v>124</v>
      </c>
    </row>
    <row r="12" spans="1:4" x14ac:dyDescent="0.2">
      <c r="A12" s="70" t="s">
        <v>78</v>
      </c>
    </row>
    <row r="13" spans="1:4" x14ac:dyDescent="0.2">
      <c r="A13" s="70" t="s">
        <v>103</v>
      </c>
    </row>
  </sheetData>
  <mergeCells count="1">
    <mergeCell ref="B4:D4"/>
  </mergeCells>
  <pageMargins left="0.7" right="0.7" top="0.75" bottom="0.75" header="0.3" footer="0.3"/>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O37"/>
  <sheetViews>
    <sheetView zoomScaleNormal="100" workbookViewId="0">
      <selection sqref="A1:F1"/>
    </sheetView>
  </sheetViews>
  <sheetFormatPr baseColWidth="10" defaultRowHeight="12.75" x14ac:dyDescent="0.2"/>
  <cols>
    <col min="1" max="1" width="1" style="153" customWidth="1"/>
    <col min="2" max="2" width="6.42578125" style="153" customWidth="1"/>
    <col min="3" max="3" width="42.42578125" style="153" customWidth="1"/>
    <col min="4" max="7" width="9.7109375" style="323" customWidth="1"/>
    <col min="8" max="8" width="10.5703125" style="323" customWidth="1"/>
    <col min="9" max="10" width="11" style="323" customWidth="1"/>
    <col min="11" max="11" width="10.42578125" style="323" customWidth="1"/>
    <col min="12" max="12" width="10.7109375" style="323" customWidth="1"/>
    <col min="13" max="13" width="11.42578125" style="323"/>
    <col min="14" max="14" width="10.7109375" style="323" customWidth="1"/>
    <col min="15" max="16384" width="11.42578125" style="153"/>
  </cols>
  <sheetData>
    <row r="1" spans="1:15" s="207" customFormat="1" ht="15" x14ac:dyDescent="0.25">
      <c r="A1" s="541" t="s">
        <v>159</v>
      </c>
      <c r="B1" s="541"/>
      <c r="C1" s="541"/>
      <c r="D1" s="541"/>
      <c r="E1" s="541"/>
      <c r="F1" s="541"/>
      <c r="G1" s="379"/>
      <c r="H1" s="379"/>
      <c r="I1" s="379"/>
      <c r="J1" s="379"/>
      <c r="K1" s="379"/>
      <c r="L1" s="379"/>
      <c r="M1" s="379"/>
      <c r="N1" s="379"/>
    </row>
    <row r="2" spans="1:15" s="70" customFormat="1" x14ac:dyDescent="0.2">
      <c r="D2" s="71"/>
      <c r="E2" s="71"/>
      <c r="F2" s="71"/>
      <c r="G2" s="71"/>
      <c r="H2" s="71"/>
      <c r="I2" s="71"/>
      <c r="J2" s="71"/>
      <c r="K2" s="71"/>
      <c r="L2" s="71"/>
      <c r="M2" s="509"/>
      <c r="N2" s="510" t="s">
        <v>55</v>
      </c>
    </row>
    <row r="3" spans="1:15" s="70" customFormat="1" ht="15.75" customHeight="1" x14ac:dyDescent="0.2">
      <c r="A3" s="74"/>
      <c r="B3" s="74"/>
      <c r="C3" s="75"/>
      <c r="D3" s="531" t="s">
        <v>45</v>
      </c>
      <c r="E3" s="542"/>
      <c r="F3" s="542"/>
      <c r="G3" s="543"/>
      <c r="H3" s="544" t="s">
        <v>31</v>
      </c>
      <c r="I3" s="545"/>
      <c r="J3" s="545"/>
      <c r="K3" s="545"/>
      <c r="L3" s="545"/>
      <c r="M3" s="546"/>
      <c r="N3" s="284" t="s">
        <v>1</v>
      </c>
    </row>
    <row r="4" spans="1:15" s="70" customFormat="1" ht="12.75" customHeight="1" x14ac:dyDescent="0.25">
      <c r="A4" s="177"/>
      <c r="B4" s="77"/>
      <c r="C4" s="78"/>
      <c r="D4" s="534" t="s">
        <v>2</v>
      </c>
      <c r="E4" s="548" t="s">
        <v>3</v>
      </c>
      <c r="F4" s="548" t="s">
        <v>4</v>
      </c>
      <c r="G4" s="550" t="s">
        <v>5</v>
      </c>
      <c r="H4" s="270" t="s">
        <v>18</v>
      </c>
      <c r="I4" s="271" t="s">
        <v>6</v>
      </c>
      <c r="J4" s="271" t="s">
        <v>7</v>
      </c>
      <c r="K4" s="271" t="s">
        <v>8</v>
      </c>
      <c r="L4" s="271" t="s">
        <v>9</v>
      </c>
      <c r="M4" s="272" t="s">
        <v>10</v>
      </c>
      <c r="N4" s="285" t="s">
        <v>11</v>
      </c>
    </row>
    <row r="5" spans="1:15" s="70" customFormat="1" ht="24" x14ac:dyDescent="0.2">
      <c r="A5" s="100"/>
      <c r="B5" s="80"/>
      <c r="C5" s="81"/>
      <c r="D5" s="547"/>
      <c r="E5" s="549"/>
      <c r="F5" s="549"/>
      <c r="G5" s="551"/>
      <c r="H5" s="273" t="s">
        <v>113</v>
      </c>
      <c r="I5" s="274" t="s">
        <v>12</v>
      </c>
      <c r="J5" s="275" t="s">
        <v>13</v>
      </c>
      <c r="K5" s="351" t="s">
        <v>107</v>
      </c>
      <c r="L5" s="275" t="s">
        <v>15</v>
      </c>
      <c r="M5" s="276" t="s">
        <v>83</v>
      </c>
      <c r="N5" s="292"/>
      <c r="O5" s="77"/>
    </row>
    <row r="6" spans="1:15" s="70" customFormat="1" ht="12.75" customHeight="1" x14ac:dyDescent="0.2">
      <c r="A6" s="77"/>
      <c r="B6" s="115" t="s">
        <v>36</v>
      </c>
      <c r="C6" s="78"/>
      <c r="D6" s="118"/>
      <c r="E6" s="118"/>
      <c r="F6" s="118"/>
      <c r="G6" s="136"/>
      <c r="H6" s="117"/>
      <c r="I6" s="118"/>
      <c r="J6" s="119"/>
      <c r="K6" s="356"/>
      <c r="L6" s="119"/>
      <c r="M6" s="120"/>
      <c r="N6" s="117"/>
    </row>
    <row r="7" spans="1:15" s="70" customFormat="1" x14ac:dyDescent="0.2">
      <c r="A7" s="77"/>
      <c r="B7" s="77"/>
      <c r="C7" s="90">
        <v>1994</v>
      </c>
      <c r="D7" s="91">
        <v>48.9</v>
      </c>
      <c r="E7" s="91">
        <v>43.6</v>
      </c>
      <c r="F7" s="91">
        <v>55.8</v>
      </c>
      <c r="G7" s="92">
        <v>25.4</v>
      </c>
      <c r="H7" s="93">
        <v>8.9</v>
      </c>
      <c r="I7" s="91">
        <v>27.6</v>
      </c>
      <c r="J7" s="91">
        <v>3</v>
      </c>
      <c r="K7" s="94">
        <v>38.700000000000003</v>
      </c>
      <c r="L7" s="95">
        <v>56.1</v>
      </c>
      <c r="M7" s="120">
        <v>51.8</v>
      </c>
      <c r="N7" s="93">
        <v>33.799999999999997</v>
      </c>
    </row>
    <row r="8" spans="1:15" s="70" customFormat="1" x14ac:dyDescent="0.2">
      <c r="A8" s="77"/>
      <c r="B8" s="77"/>
      <c r="C8" s="78" t="s">
        <v>61</v>
      </c>
      <c r="D8" s="91">
        <v>55.9</v>
      </c>
      <c r="E8" s="91">
        <v>50.7</v>
      </c>
      <c r="F8" s="91">
        <v>66.5</v>
      </c>
      <c r="G8" s="92">
        <v>27.9</v>
      </c>
      <c r="H8" s="93">
        <v>8.4</v>
      </c>
      <c r="I8" s="91">
        <v>27.6</v>
      </c>
      <c r="J8" s="91">
        <v>3.6</v>
      </c>
      <c r="K8" s="91">
        <v>43.1</v>
      </c>
      <c r="L8" s="98">
        <v>65.5</v>
      </c>
      <c r="M8" s="99">
        <v>62.8</v>
      </c>
      <c r="N8" s="93">
        <v>37</v>
      </c>
      <c r="O8" s="357"/>
    </row>
    <row r="9" spans="1:15" s="70" customFormat="1" x14ac:dyDescent="0.2">
      <c r="A9" s="77"/>
      <c r="B9" s="77"/>
      <c r="C9" s="90" t="s">
        <v>62</v>
      </c>
      <c r="D9" s="91">
        <v>39.85</v>
      </c>
      <c r="E9" s="91">
        <v>46.53</v>
      </c>
      <c r="F9" s="91">
        <v>60.64</v>
      </c>
      <c r="G9" s="92">
        <v>26.27</v>
      </c>
      <c r="H9" s="93">
        <v>6.01</v>
      </c>
      <c r="I9" s="91">
        <v>20.87</v>
      </c>
      <c r="J9" s="91">
        <v>3.67</v>
      </c>
      <c r="K9" s="91">
        <v>41.58</v>
      </c>
      <c r="L9" s="98">
        <v>60.65</v>
      </c>
      <c r="M9" s="99">
        <v>59.32</v>
      </c>
      <c r="N9" s="93">
        <v>33.5</v>
      </c>
      <c r="O9" s="357"/>
    </row>
    <row r="10" spans="1:15" s="70" customFormat="1" x14ac:dyDescent="0.2">
      <c r="A10" s="100"/>
      <c r="B10" s="100"/>
      <c r="C10" s="101" t="s">
        <v>63</v>
      </c>
      <c r="D10" s="162">
        <v>33.700000000000003</v>
      </c>
      <c r="E10" s="162">
        <v>37.6</v>
      </c>
      <c r="F10" s="162">
        <v>57.5</v>
      </c>
      <c r="G10" s="324">
        <v>28.6</v>
      </c>
      <c r="H10" s="160">
        <v>4.9400000000000004</v>
      </c>
      <c r="I10" s="162">
        <v>18.05</v>
      </c>
      <c r="J10" s="162">
        <v>3.54</v>
      </c>
      <c r="K10" s="162">
        <v>45.52</v>
      </c>
      <c r="L10" s="161">
        <v>61.01</v>
      </c>
      <c r="M10" s="163">
        <v>56.43</v>
      </c>
      <c r="N10" s="160">
        <v>32.200000000000003</v>
      </c>
      <c r="O10" s="71"/>
    </row>
    <row r="11" spans="1:15" s="70" customFormat="1" ht="13.5" customHeight="1" x14ac:dyDescent="0.2">
      <c r="A11" s="113"/>
      <c r="B11" s="115" t="s">
        <v>37</v>
      </c>
      <c r="C11" s="146"/>
      <c r="D11" s="358"/>
      <c r="E11" s="359"/>
      <c r="F11" s="360"/>
      <c r="G11" s="361"/>
      <c r="H11" s="362"/>
      <c r="I11" s="360"/>
      <c r="J11" s="360"/>
      <c r="K11" s="360"/>
      <c r="L11" s="363"/>
      <c r="M11" s="364"/>
      <c r="N11" s="362"/>
    </row>
    <row r="12" spans="1:15" s="70" customFormat="1" ht="13.5" customHeight="1" x14ac:dyDescent="0.2">
      <c r="A12" s="113"/>
      <c r="B12" s="115" t="s">
        <v>26</v>
      </c>
      <c r="C12" s="147"/>
      <c r="D12" s="365"/>
      <c r="E12" s="359"/>
      <c r="F12" s="360"/>
      <c r="G12" s="361"/>
      <c r="H12" s="362"/>
      <c r="I12" s="360"/>
      <c r="J12" s="360"/>
      <c r="K12" s="360"/>
      <c r="L12" s="363"/>
      <c r="M12" s="364"/>
      <c r="N12" s="362"/>
    </row>
    <row r="13" spans="1:15" s="70" customFormat="1" x14ac:dyDescent="0.2">
      <c r="A13" s="113"/>
      <c r="B13" s="115"/>
      <c r="C13" s="90">
        <v>1994</v>
      </c>
      <c r="D13" s="91">
        <v>11.6</v>
      </c>
      <c r="E13" s="98">
        <v>21.3</v>
      </c>
      <c r="F13" s="91">
        <v>26.2</v>
      </c>
      <c r="G13" s="92">
        <v>7</v>
      </c>
      <c r="H13" s="117">
        <v>2</v>
      </c>
      <c r="I13" s="118">
        <v>7.1</v>
      </c>
      <c r="J13" s="118">
        <v>0.3</v>
      </c>
      <c r="K13" s="118">
        <v>10.5</v>
      </c>
      <c r="L13" s="119">
        <v>24.3</v>
      </c>
      <c r="M13" s="120">
        <v>23.8</v>
      </c>
      <c r="N13" s="117">
        <v>12.5</v>
      </c>
    </row>
    <row r="14" spans="1:15" s="70" customFormat="1" x14ac:dyDescent="0.2">
      <c r="A14" s="113"/>
      <c r="B14" s="113"/>
      <c r="C14" s="78" t="s">
        <v>61</v>
      </c>
      <c r="D14" s="91">
        <v>25</v>
      </c>
      <c r="E14" s="91">
        <v>23</v>
      </c>
      <c r="F14" s="91">
        <v>31.7</v>
      </c>
      <c r="G14" s="92">
        <v>6.9</v>
      </c>
      <c r="H14" s="93">
        <v>1.3</v>
      </c>
      <c r="I14" s="91">
        <v>6.4</v>
      </c>
      <c r="J14" s="91">
        <v>0.6</v>
      </c>
      <c r="K14" s="91">
        <v>10.3</v>
      </c>
      <c r="L14" s="98">
        <v>28.3</v>
      </c>
      <c r="M14" s="120">
        <v>27.7</v>
      </c>
      <c r="N14" s="93">
        <v>13.1</v>
      </c>
    </row>
    <row r="15" spans="1:15" s="70" customFormat="1" x14ac:dyDescent="0.2">
      <c r="A15" s="113"/>
      <c r="B15" s="113"/>
      <c r="C15" s="90" t="s">
        <v>62</v>
      </c>
      <c r="D15" s="91">
        <v>7.38</v>
      </c>
      <c r="E15" s="91">
        <v>19.579999999999998</v>
      </c>
      <c r="F15" s="91">
        <v>25.14</v>
      </c>
      <c r="G15" s="92">
        <v>5.31</v>
      </c>
      <c r="H15" s="93">
        <v>0.82</v>
      </c>
      <c r="I15" s="91">
        <v>3.83</v>
      </c>
      <c r="J15" s="91">
        <v>0.79</v>
      </c>
      <c r="K15" s="91">
        <v>6.43</v>
      </c>
      <c r="L15" s="98">
        <v>23.64</v>
      </c>
      <c r="M15" s="120">
        <v>21.57</v>
      </c>
      <c r="N15" s="93">
        <v>9.9</v>
      </c>
    </row>
    <row r="16" spans="1:15" s="70" customFormat="1" x14ac:dyDescent="0.2">
      <c r="A16" s="100"/>
      <c r="B16" s="100"/>
      <c r="C16" s="101" t="s">
        <v>63</v>
      </c>
      <c r="D16" s="162">
        <v>8.1999999999999993</v>
      </c>
      <c r="E16" s="162">
        <v>14.4</v>
      </c>
      <c r="F16" s="162">
        <v>22.5</v>
      </c>
      <c r="G16" s="324">
        <v>5.9</v>
      </c>
      <c r="H16" s="160">
        <v>0.72</v>
      </c>
      <c r="I16" s="162">
        <v>2.91</v>
      </c>
      <c r="J16" s="162">
        <v>0.53</v>
      </c>
      <c r="K16" s="162">
        <v>7.36</v>
      </c>
      <c r="L16" s="161">
        <v>22.64</v>
      </c>
      <c r="M16" s="163">
        <v>17.21</v>
      </c>
      <c r="N16" s="160">
        <v>8.5</v>
      </c>
    </row>
    <row r="17" spans="1:15" s="70" customFormat="1" ht="12.75" customHeight="1" x14ac:dyDescent="0.2">
      <c r="A17" s="77"/>
      <c r="B17" s="115" t="s">
        <v>38</v>
      </c>
      <c r="C17" s="78"/>
      <c r="D17" s="118"/>
      <c r="E17" s="118"/>
      <c r="F17" s="118"/>
      <c r="G17" s="136"/>
      <c r="H17" s="117"/>
      <c r="I17" s="356"/>
      <c r="J17" s="119"/>
      <c r="K17" s="118"/>
      <c r="L17" s="118"/>
      <c r="M17" s="366"/>
      <c r="N17" s="93"/>
    </row>
    <row r="18" spans="1:15" s="70" customFormat="1" ht="12" customHeight="1" x14ac:dyDescent="0.2">
      <c r="A18" s="77"/>
      <c r="B18" s="77"/>
      <c r="C18" s="90">
        <v>1994</v>
      </c>
      <c r="D18" s="367">
        <v>5.9</v>
      </c>
      <c r="E18" s="367">
        <v>20.5</v>
      </c>
      <c r="F18" s="367">
        <v>14.9</v>
      </c>
      <c r="G18" s="368">
        <v>9.1</v>
      </c>
      <c r="H18" s="369">
        <v>4.0999999999999996</v>
      </c>
      <c r="I18" s="367">
        <v>13.1</v>
      </c>
      <c r="J18" s="367">
        <v>0.9</v>
      </c>
      <c r="K18" s="370">
        <v>8.1</v>
      </c>
      <c r="L18" s="371">
        <v>23.1</v>
      </c>
      <c r="M18" s="372">
        <v>16.8</v>
      </c>
      <c r="N18" s="369">
        <v>12.4</v>
      </c>
    </row>
    <row r="19" spans="1:15" s="70" customFormat="1" x14ac:dyDescent="0.2">
      <c r="A19" s="77"/>
      <c r="B19" s="77"/>
      <c r="C19" s="78" t="s">
        <v>61</v>
      </c>
      <c r="D19" s="367">
        <v>4.9000000000000004</v>
      </c>
      <c r="E19" s="367">
        <v>24.2</v>
      </c>
      <c r="F19" s="367">
        <v>20</v>
      </c>
      <c r="G19" s="368">
        <v>10.1</v>
      </c>
      <c r="H19" s="369">
        <v>4.2</v>
      </c>
      <c r="I19" s="367">
        <v>13.4</v>
      </c>
      <c r="J19" s="367">
        <v>1.1000000000000001</v>
      </c>
      <c r="K19" s="367">
        <v>10.8</v>
      </c>
      <c r="L19" s="373">
        <v>26.2</v>
      </c>
      <c r="M19" s="374">
        <v>22.7</v>
      </c>
      <c r="N19" s="375">
        <v>14.2</v>
      </c>
    </row>
    <row r="20" spans="1:15" s="70" customFormat="1" x14ac:dyDescent="0.2">
      <c r="A20" s="77"/>
      <c r="B20" s="77"/>
      <c r="C20" s="90" t="s">
        <v>62</v>
      </c>
      <c r="D20" s="91">
        <v>3.72</v>
      </c>
      <c r="E20" s="91">
        <v>20.73</v>
      </c>
      <c r="F20" s="91">
        <v>18.41</v>
      </c>
      <c r="G20" s="92">
        <v>9.75</v>
      </c>
      <c r="H20" s="93">
        <v>2.62</v>
      </c>
      <c r="I20" s="91">
        <v>10.220000000000001</v>
      </c>
      <c r="J20" s="91">
        <v>1.41</v>
      </c>
      <c r="K20" s="91">
        <v>11.48</v>
      </c>
      <c r="L20" s="98">
        <v>24.86</v>
      </c>
      <c r="M20" s="99">
        <v>20.14</v>
      </c>
      <c r="N20" s="369">
        <v>12.6</v>
      </c>
    </row>
    <row r="21" spans="1:15" s="70" customFormat="1" x14ac:dyDescent="0.2">
      <c r="A21" s="100"/>
      <c r="B21" s="100"/>
      <c r="C21" s="101" t="s">
        <v>63</v>
      </c>
      <c r="D21" s="102">
        <v>1.49</v>
      </c>
      <c r="E21" s="102">
        <v>16.670000000000002</v>
      </c>
      <c r="F21" s="102">
        <v>18.8</v>
      </c>
      <c r="G21" s="103">
        <v>12.12</v>
      </c>
      <c r="H21" s="104">
        <v>2.2799999999999998</v>
      </c>
      <c r="I21" s="91">
        <v>9.0399999999999991</v>
      </c>
      <c r="J21" s="102">
        <v>0.79</v>
      </c>
      <c r="K21" s="102">
        <v>18.79</v>
      </c>
      <c r="L21" s="105">
        <v>24.77</v>
      </c>
      <c r="M21" s="129">
        <v>20.399999999999999</v>
      </c>
      <c r="N21" s="104">
        <v>13.2</v>
      </c>
    </row>
    <row r="22" spans="1:15" s="70" customFormat="1" ht="12.75" customHeight="1" x14ac:dyDescent="0.2">
      <c r="A22" s="74"/>
      <c r="B22" s="325" t="s">
        <v>39</v>
      </c>
      <c r="C22" s="75"/>
      <c r="D22" s="356"/>
      <c r="E22" s="356"/>
      <c r="F22" s="356"/>
      <c r="G22" s="376"/>
      <c r="H22" s="338"/>
      <c r="I22" s="356"/>
      <c r="J22" s="377"/>
      <c r="K22" s="356"/>
      <c r="L22" s="356"/>
      <c r="M22" s="366"/>
      <c r="N22" s="338"/>
    </row>
    <row r="23" spans="1:15" s="70" customFormat="1" x14ac:dyDescent="0.2">
      <c r="A23" s="77"/>
      <c r="B23" s="77"/>
      <c r="C23" s="90">
        <v>1994</v>
      </c>
      <c r="D23" s="91">
        <v>20.6</v>
      </c>
      <c r="E23" s="91">
        <v>16.600000000000001</v>
      </c>
      <c r="F23" s="91">
        <v>17.100000000000001</v>
      </c>
      <c r="G23" s="92">
        <v>10.199999999999999</v>
      </c>
      <c r="H23" s="93">
        <v>3.9</v>
      </c>
      <c r="I23" s="91">
        <v>12.8</v>
      </c>
      <c r="J23" s="91">
        <v>0.6</v>
      </c>
      <c r="K23" s="94">
        <v>13.5</v>
      </c>
      <c r="L23" s="95">
        <v>22.1</v>
      </c>
      <c r="M23" s="120">
        <v>17.600000000000001</v>
      </c>
      <c r="N23" s="93">
        <v>13</v>
      </c>
    </row>
    <row r="24" spans="1:15" s="70" customFormat="1" x14ac:dyDescent="0.2">
      <c r="A24" s="77"/>
      <c r="B24" s="77"/>
      <c r="C24" s="78" t="s">
        <v>61</v>
      </c>
      <c r="D24" s="91">
        <v>29.6</v>
      </c>
      <c r="E24" s="91">
        <v>22.2</v>
      </c>
      <c r="F24" s="91">
        <v>30</v>
      </c>
      <c r="G24" s="92">
        <v>11.7</v>
      </c>
      <c r="H24" s="93">
        <v>4</v>
      </c>
      <c r="I24" s="91">
        <v>13.5</v>
      </c>
      <c r="J24" s="91">
        <v>0.8</v>
      </c>
      <c r="K24" s="91">
        <v>13.8</v>
      </c>
      <c r="L24" s="98">
        <v>30.8</v>
      </c>
      <c r="M24" s="99">
        <v>25.8</v>
      </c>
      <c r="N24" s="93">
        <v>16</v>
      </c>
    </row>
    <row r="25" spans="1:15" s="70" customFormat="1" x14ac:dyDescent="0.2">
      <c r="A25" s="77"/>
      <c r="B25" s="77"/>
      <c r="C25" s="90" t="s">
        <v>62</v>
      </c>
      <c r="D25" s="91">
        <v>17.670000000000002</v>
      </c>
      <c r="E25" s="91">
        <v>21.57</v>
      </c>
      <c r="F25" s="91">
        <v>29.66</v>
      </c>
      <c r="G25" s="92">
        <v>10.4</v>
      </c>
      <c r="H25" s="93">
        <v>2.66</v>
      </c>
      <c r="I25" s="91">
        <v>9.42</v>
      </c>
      <c r="J25" s="91">
        <v>1.07</v>
      </c>
      <c r="K25" s="91">
        <v>12.35</v>
      </c>
      <c r="L25" s="98">
        <v>31.8</v>
      </c>
      <c r="M25" s="99">
        <v>23.38</v>
      </c>
      <c r="N25" s="117">
        <v>14.4</v>
      </c>
      <c r="O25" s="357"/>
    </row>
    <row r="26" spans="1:15" s="70" customFormat="1" x14ac:dyDescent="0.2">
      <c r="A26" s="100"/>
      <c r="B26" s="100"/>
      <c r="C26" s="101" t="s">
        <v>63</v>
      </c>
      <c r="D26" s="102">
        <v>9.3000000000000007</v>
      </c>
      <c r="E26" s="102">
        <v>18</v>
      </c>
      <c r="F26" s="102">
        <v>29.4</v>
      </c>
      <c r="G26" s="103">
        <v>12.6</v>
      </c>
      <c r="H26" s="104">
        <v>1.7</v>
      </c>
      <c r="I26" s="102">
        <v>8.82</v>
      </c>
      <c r="J26" s="102">
        <v>0.89</v>
      </c>
      <c r="K26" s="102">
        <v>17.73</v>
      </c>
      <c r="L26" s="105">
        <v>32.67</v>
      </c>
      <c r="M26" s="129">
        <v>22.73</v>
      </c>
      <c r="N26" s="160">
        <v>14.6</v>
      </c>
      <c r="O26" s="357"/>
    </row>
    <row r="27" spans="1:15" s="70" customFormat="1" x14ac:dyDescent="0.2">
      <c r="A27" s="74"/>
      <c r="B27" s="325" t="s">
        <v>174</v>
      </c>
      <c r="C27" s="75"/>
      <c r="D27" s="356"/>
      <c r="E27" s="356"/>
      <c r="F27" s="356"/>
      <c r="G27" s="376"/>
      <c r="H27" s="338"/>
      <c r="I27" s="356"/>
      <c r="J27" s="377"/>
      <c r="K27" s="356"/>
      <c r="L27" s="356"/>
      <c r="M27" s="366"/>
      <c r="N27" s="156"/>
      <c r="O27" s="357"/>
    </row>
    <row r="28" spans="1:15" s="70" customFormat="1" x14ac:dyDescent="0.2">
      <c r="A28" s="77"/>
      <c r="B28" s="77"/>
      <c r="C28" s="78" t="s">
        <v>61</v>
      </c>
      <c r="D28" s="91">
        <v>21.85</v>
      </c>
      <c r="E28" s="91">
        <v>21.42</v>
      </c>
      <c r="F28" s="91">
        <v>34.729999999999997</v>
      </c>
      <c r="G28" s="92">
        <v>8.2799999999999994</v>
      </c>
      <c r="H28" s="93">
        <v>3.33</v>
      </c>
      <c r="I28" s="91">
        <v>10.89</v>
      </c>
      <c r="J28" s="91">
        <v>1.18</v>
      </c>
      <c r="K28" s="94">
        <v>5.07</v>
      </c>
      <c r="L28" s="95">
        <v>30.99</v>
      </c>
      <c r="M28" s="120">
        <v>23.3</v>
      </c>
      <c r="N28" s="93">
        <v>13.79</v>
      </c>
      <c r="O28" s="357"/>
    </row>
    <row r="29" spans="1:15" s="70" customFormat="1" x14ac:dyDescent="0.2">
      <c r="A29" s="77"/>
      <c r="B29" s="77"/>
      <c r="C29" s="90" t="s">
        <v>62</v>
      </c>
      <c r="D29" s="91">
        <v>11.48</v>
      </c>
      <c r="E29" s="91">
        <v>15.38</v>
      </c>
      <c r="F29" s="91">
        <v>24.8</v>
      </c>
      <c r="G29" s="92">
        <v>5.74</v>
      </c>
      <c r="H29" s="93">
        <v>1.98</v>
      </c>
      <c r="I29" s="91">
        <v>6.11</v>
      </c>
      <c r="J29" s="91">
        <v>0.98</v>
      </c>
      <c r="K29" s="91">
        <v>2.83</v>
      </c>
      <c r="L29" s="98">
        <v>24.73</v>
      </c>
      <c r="M29" s="99">
        <v>15.37</v>
      </c>
      <c r="N29" s="93">
        <v>9.41</v>
      </c>
      <c r="O29" s="357"/>
    </row>
    <row r="30" spans="1:15" s="70" customFormat="1" x14ac:dyDescent="0.2">
      <c r="A30" s="100"/>
      <c r="B30" s="100"/>
      <c r="C30" s="101" t="s">
        <v>63</v>
      </c>
      <c r="D30" s="102">
        <v>11.07</v>
      </c>
      <c r="E30" s="102">
        <v>14.62</v>
      </c>
      <c r="F30" s="102">
        <v>30.52</v>
      </c>
      <c r="G30" s="103">
        <v>6.64</v>
      </c>
      <c r="H30" s="104">
        <v>1.93</v>
      </c>
      <c r="I30" s="102">
        <v>5.88</v>
      </c>
      <c r="J30" s="102">
        <v>0.74</v>
      </c>
      <c r="K30" s="102">
        <v>4.2300000000000004</v>
      </c>
      <c r="L30" s="105">
        <v>29.96</v>
      </c>
      <c r="M30" s="129">
        <v>13.62</v>
      </c>
      <c r="N30" s="104">
        <v>9.6999999999999993</v>
      </c>
      <c r="O30" s="357"/>
    </row>
    <row r="31" spans="1:15" ht="8.25" customHeight="1" x14ac:dyDescent="0.2">
      <c r="A31" s="152"/>
    </row>
    <row r="32" spans="1:15" x14ac:dyDescent="0.2">
      <c r="B32" s="70" t="s">
        <v>101</v>
      </c>
    </row>
    <row r="33" spans="2:7" x14ac:dyDescent="0.2">
      <c r="B33" s="70" t="s">
        <v>180</v>
      </c>
    </row>
    <row r="34" spans="2:7" x14ac:dyDescent="0.2">
      <c r="B34" s="70" t="s">
        <v>84</v>
      </c>
    </row>
    <row r="35" spans="2:7" x14ac:dyDescent="0.2">
      <c r="B35" s="70" t="s">
        <v>92</v>
      </c>
    </row>
    <row r="36" spans="2:7" x14ac:dyDescent="0.2">
      <c r="B36" s="70" t="s">
        <v>77</v>
      </c>
      <c r="G36" s="378"/>
    </row>
    <row r="37" spans="2:7" x14ac:dyDescent="0.2">
      <c r="B37" s="70" t="s">
        <v>103</v>
      </c>
    </row>
  </sheetData>
  <mergeCells count="7">
    <mergeCell ref="A1:F1"/>
    <mergeCell ref="D3:G3"/>
    <mergeCell ref="H3:M3"/>
    <mergeCell ref="D4:D5"/>
    <mergeCell ref="E4:E5"/>
    <mergeCell ref="F4:F5"/>
    <mergeCell ref="G4:G5"/>
  </mergeCells>
  <phoneticPr fontId="9" type="noConversion"/>
  <pageMargins left="0.78740157499999996" right="0.17" top="0.984251969" bottom="0.984251969" header="0.4921259845" footer="0.4921259845"/>
  <pageSetup paperSize="9" scale="8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O33"/>
  <sheetViews>
    <sheetView zoomScaleNormal="100" workbookViewId="0">
      <selection sqref="A1:F1"/>
    </sheetView>
  </sheetViews>
  <sheetFormatPr baseColWidth="10" defaultRowHeight="12.75" x14ac:dyDescent="0.2"/>
  <cols>
    <col min="1" max="1" width="1" style="153" customWidth="1"/>
    <col min="2" max="2" width="7" style="153" customWidth="1"/>
    <col min="3" max="3" width="43.7109375" style="153" customWidth="1"/>
    <col min="4" max="14" width="11.42578125" style="323"/>
    <col min="15" max="16384" width="11.42578125" style="153"/>
  </cols>
  <sheetData>
    <row r="1" spans="1:15" ht="15" x14ac:dyDescent="0.25">
      <c r="A1" s="529" t="s">
        <v>158</v>
      </c>
      <c r="B1" s="554"/>
      <c r="C1" s="554"/>
      <c r="D1" s="554"/>
      <c r="E1" s="554"/>
      <c r="F1" s="554"/>
    </row>
    <row r="2" spans="1:15" s="70" customFormat="1" x14ac:dyDescent="0.2">
      <c r="A2" s="77"/>
      <c r="D2" s="71"/>
      <c r="E2" s="71"/>
      <c r="F2" s="71"/>
      <c r="G2" s="71"/>
      <c r="H2" s="71"/>
      <c r="I2" s="71"/>
      <c r="J2" s="71"/>
      <c r="K2" s="71"/>
      <c r="L2" s="71"/>
      <c r="M2" s="396" t="s">
        <v>55</v>
      </c>
      <c r="N2" s="71"/>
    </row>
    <row r="3" spans="1:15" s="70" customFormat="1" ht="19.5" customHeight="1" x14ac:dyDescent="0.2">
      <c r="A3" s="74"/>
      <c r="B3" s="74"/>
      <c r="C3" s="75"/>
      <c r="D3" s="531" t="s">
        <v>45</v>
      </c>
      <c r="E3" s="542"/>
      <c r="F3" s="542"/>
      <c r="G3" s="543"/>
      <c r="H3" s="544" t="s">
        <v>31</v>
      </c>
      <c r="I3" s="545"/>
      <c r="J3" s="545"/>
      <c r="K3" s="545"/>
      <c r="L3" s="545"/>
      <c r="M3" s="546"/>
      <c r="N3" s="284" t="s">
        <v>1</v>
      </c>
    </row>
    <row r="4" spans="1:15" s="70" customFormat="1" ht="12.75" customHeight="1" x14ac:dyDescent="0.25">
      <c r="A4" s="177"/>
      <c r="B4" s="77"/>
      <c r="C4" s="78"/>
      <c r="D4" s="548" t="s">
        <v>2</v>
      </c>
      <c r="E4" s="548" t="s">
        <v>3</v>
      </c>
      <c r="F4" s="548" t="s">
        <v>4</v>
      </c>
      <c r="G4" s="550" t="s">
        <v>5</v>
      </c>
      <c r="H4" s="270" t="s">
        <v>18</v>
      </c>
      <c r="I4" s="271" t="s">
        <v>6</v>
      </c>
      <c r="J4" s="271" t="s">
        <v>7</v>
      </c>
      <c r="K4" s="271" t="s">
        <v>8</v>
      </c>
      <c r="L4" s="271" t="s">
        <v>9</v>
      </c>
      <c r="M4" s="272" t="s">
        <v>10</v>
      </c>
      <c r="N4" s="285" t="s">
        <v>11</v>
      </c>
    </row>
    <row r="5" spans="1:15" s="70" customFormat="1" ht="24" x14ac:dyDescent="0.2">
      <c r="A5" s="100"/>
      <c r="B5" s="80"/>
      <c r="C5" s="81"/>
      <c r="D5" s="549"/>
      <c r="E5" s="549"/>
      <c r="F5" s="549"/>
      <c r="G5" s="551"/>
      <c r="H5" s="273" t="s">
        <v>19</v>
      </c>
      <c r="I5" s="274" t="s">
        <v>12</v>
      </c>
      <c r="J5" s="275" t="s">
        <v>13</v>
      </c>
      <c r="K5" s="351" t="s">
        <v>14</v>
      </c>
      <c r="L5" s="275" t="s">
        <v>15</v>
      </c>
      <c r="M5" s="276" t="s">
        <v>106</v>
      </c>
      <c r="N5" s="292"/>
      <c r="O5" s="77"/>
    </row>
    <row r="6" spans="1:15" s="70" customFormat="1" ht="12.75" customHeight="1" x14ac:dyDescent="0.2">
      <c r="A6" s="77"/>
      <c r="B6" s="115" t="s">
        <v>23</v>
      </c>
      <c r="C6" s="78"/>
      <c r="D6" s="118"/>
      <c r="E6" s="118"/>
      <c r="F6" s="118"/>
      <c r="G6" s="136"/>
      <c r="H6" s="117"/>
      <c r="I6" s="118"/>
      <c r="J6" s="119"/>
      <c r="K6" s="157"/>
      <c r="L6" s="119"/>
      <c r="M6" s="120"/>
      <c r="N6" s="117"/>
    </row>
    <row r="7" spans="1:15" s="70" customFormat="1" x14ac:dyDescent="0.2">
      <c r="A7" s="77"/>
      <c r="B7" s="77"/>
      <c r="C7" s="90">
        <v>1994</v>
      </c>
      <c r="D7" s="91">
        <v>33.65752049805932</v>
      </c>
      <c r="E7" s="91">
        <v>4.2867017647170131</v>
      </c>
      <c r="F7" s="91">
        <v>1.7619410799722459</v>
      </c>
      <c r="G7" s="92">
        <v>11.962167363341239</v>
      </c>
      <c r="H7" s="93">
        <v>4.4675988532147741</v>
      </c>
      <c r="I7" s="91">
        <v>13.305689120229854</v>
      </c>
      <c r="J7" s="91">
        <v>3.1369035426150647</v>
      </c>
      <c r="K7" s="94">
        <v>20.033376738272096</v>
      </c>
      <c r="L7" s="95">
        <v>5.5487360090083966</v>
      </c>
      <c r="M7" s="120">
        <v>14.045880402393779</v>
      </c>
      <c r="N7" s="93">
        <v>10.212455038681108</v>
      </c>
    </row>
    <row r="8" spans="1:15" s="70" customFormat="1" x14ac:dyDescent="0.2">
      <c r="A8" s="77"/>
      <c r="B8" s="77"/>
      <c r="C8" s="78" t="s">
        <v>61</v>
      </c>
      <c r="D8" s="91">
        <v>33.235146710703866</v>
      </c>
      <c r="E8" s="91">
        <v>7.6410927213166921</v>
      </c>
      <c r="F8" s="91">
        <v>6.037616023452439</v>
      </c>
      <c r="G8" s="92">
        <v>13.910166798459347</v>
      </c>
      <c r="H8" s="93">
        <v>4.8333198379682045</v>
      </c>
      <c r="I8" s="91">
        <v>12.895397017554872</v>
      </c>
      <c r="J8" s="91">
        <v>4.6708222151557681</v>
      </c>
      <c r="K8" s="91">
        <v>25.811383412789198</v>
      </c>
      <c r="L8" s="98">
        <v>9.1999999999999993</v>
      </c>
      <c r="M8" s="99">
        <v>16.360167288398078</v>
      </c>
      <c r="N8" s="93">
        <v>12.164099101817675</v>
      </c>
    </row>
    <row r="9" spans="1:15" s="70" customFormat="1" x14ac:dyDescent="0.2">
      <c r="A9" s="77"/>
      <c r="B9" s="77"/>
      <c r="C9" s="90" t="s">
        <v>62</v>
      </c>
      <c r="D9" s="91">
        <v>39.729999999999997</v>
      </c>
      <c r="E9" s="91">
        <v>10.89</v>
      </c>
      <c r="F9" s="91">
        <v>6.87</v>
      </c>
      <c r="G9" s="92">
        <v>21.54</v>
      </c>
      <c r="H9" s="93">
        <v>6.41</v>
      </c>
      <c r="I9" s="91">
        <v>16.7</v>
      </c>
      <c r="J9" s="91">
        <v>7.99</v>
      </c>
      <c r="K9" s="91">
        <v>41.71</v>
      </c>
      <c r="L9" s="98">
        <v>13.92</v>
      </c>
      <c r="M9" s="99">
        <v>20.79</v>
      </c>
      <c r="N9" s="93">
        <v>18.399999999999999</v>
      </c>
    </row>
    <row r="10" spans="1:15" s="70" customFormat="1" x14ac:dyDescent="0.2">
      <c r="A10" s="100"/>
      <c r="B10" s="100"/>
      <c r="C10" s="101" t="s">
        <v>63</v>
      </c>
      <c r="D10" s="162">
        <v>48.9</v>
      </c>
      <c r="E10" s="162">
        <v>9.9</v>
      </c>
      <c r="F10" s="162">
        <v>8.65</v>
      </c>
      <c r="G10" s="324">
        <v>21.8</v>
      </c>
      <c r="H10" s="160">
        <v>4.63</v>
      </c>
      <c r="I10" s="162">
        <v>14.88</v>
      </c>
      <c r="J10" s="162">
        <v>5.88</v>
      </c>
      <c r="K10" s="162">
        <v>46.39</v>
      </c>
      <c r="L10" s="161">
        <v>12.24</v>
      </c>
      <c r="M10" s="163">
        <v>25.57</v>
      </c>
      <c r="N10" s="160">
        <v>19.3</v>
      </c>
    </row>
    <row r="11" spans="1:15" s="70" customFormat="1" ht="24.75" customHeight="1" x14ac:dyDescent="0.2">
      <c r="A11" s="383"/>
      <c r="B11" s="552" t="s">
        <v>43</v>
      </c>
      <c r="C11" s="553"/>
      <c r="D11" s="384"/>
      <c r="E11" s="384"/>
      <c r="F11" s="384"/>
      <c r="G11" s="385"/>
      <c r="H11" s="386"/>
      <c r="I11" s="384"/>
      <c r="J11" s="384"/>
      <c r="K11" s="384"/>
      <c r="L11" s="387"/>
      <c r="M11" s="388"/>
      <c r="N11" s="386"/>
    </row>
    <row r="12" spans="1:15" s="70" customFormat="1" x14ac:dyDescent="0.2">
      <c r="A12" s="113"/>
      <c r="B12" s="115"/>
      <c r="C12" s="90">
        <v>1994</v>
      </c>
      <c r="D12" s="389">
        <v>33.049999999999997</v>
      </c>
      <c r="E12" s="389">
        <v>3.86</v>
      </c>
      <c r="F12" s="389">
        <v>1.61</v>
      </c>
      <c r="G12" s="390">
        <v>11.73</v>
      </c>
      <c r="H12" s="391">
        <v>4.07</v>
      </c>
      <c r="I12" s="392">
        <v>12.85</v>
      </c>
      <c r="J12" s="392">
        <v>3.06</v>
      </c>
      <c r="K12" s="392">
        <v>19.89</v>
      </c>
      <c r="L12" s="393">
        <v>5.17</v>
      </c>
      <c r="M12" s="394">
        <v>13.79</v>
      </c>
      <c r="N12" s="391">
        <v>9.92</v>
      </c>
    </row>
    <row r="13" spans="1:15" s="70" customFormat="1" x14ac:dyDescent="0.2">
      <c r="A13" s="113"/>
      <c r="B13" s="113"/>
      <c r="C13" s="78" t="s">
        <v>61</v>
      </c>
      <c r="D13" s="91">
        <v>32.700000000000003</v>
      </c>
      <c r="E13" s="91">
        <v>7.4</v>
      </c>
      <c r="F13" s="91">
        <v>5.96</v>
      </c>
      <c r="G13" s="92">
        <v>13.78</v>
      </c>
      <c r="H13" s="93">
        <v>4.57</v>
      </c>
      <c r="I13" s="91">
        <v>12.66</v>
      </c>
      <c r="J13" s="91">
        <v>5.12</v>
      </c>
      <c r="K13" s="91">
        <v>26.64</v>
      </c>
      <c r="L13" s="98">
        <v>9.1</v>
      </c>
      <c r="M13" s="120">
        <v>16.16</v>
      </c>
      <c r="N13" s="93">
        <v>12</v>
      </c>
    </row>
    <row r="14" spans="1:15" s="70" customFormat="1" x14ac:dyDescent="0.2">
      <c r="A14" s="113"/>
      <c r="B14" s="113"/>
      <c r="C14" s="90" t="s">
        <v>62</v>
      </c>
      <c r="D14" s="91">
        <v>39.57</v>
      </c>
      <c r="E14" s="91">
        <v>10.45</v>
      </c>
      <c r="F14" s="91">
        <v>6.81</v>
      </c>
      <c r="G14" s="92">
        <v>21.25</v>
      </c>
      <c r="H14" s="93">
        <v>6.15</v>
      </c>
      <c r="I14" s="91">
        <v>16.3</v>
      </c>
      <c r="J14" s="91">
        <v>7.78</v>
      </c>
      <c r="K14" s="91">
        <v>41.52</v>
      </c>
      <c r="L14" s="98">
        <v>13.49</v>
      </c>
      <c r="M14" s="120">
        <v>20.61</v>
      </c>
      <c r="N14" s="93">
        <v>18.09</v>
      </c>
    </row>
    <row r="15" spans="1:15" s="70" customFormat="1" x14ac:dyDescent="0.2">
      <c r="A15" s="114"/>
      <c r="B15" s="114"/>
      <c r="C15" s="101" t="s">
        <v>63</v>
      </c>
      <c r="D15" s="102">
        <v>48.88</v>
      </c>
      <c r="E15" s="102">
        <v>9.76</v>
      </c>
      <c r="F15" s="102">
        <v>8.61</v>
      </c>
      <c r="G15" s="103">
        <v>21.49</v>
      </c>
      <c r="H15" s="104">
        <v>4.4000000000000004</v>
      </c>
      <c r="I15" s="102">
        <v>14.61</v>
      </c>
      <c r="J15" s="102">
        <v>5.84</v>
      </c>
      <c r="K15" s="102">
        <v>46.3</v>
      </c>
      <c r="L15" s="105">
        <v>11.79</v>
      </c>
      <c r="M15" s="103">
        <v>25.31</v>
      </c>
      <c r="N15" s="104">
        <v>19.12</v>
      </c>
    </row>
    <row r="16" spans="1:15" s="70" customFormat="1" x14ac:dyDescent="0.2">
      <c r="A16" s="383"/>
      <c r="B16" s="325" t="s">
        <v>93</v>
      </c>
      <c r="C16" s="395"/>
      <c r="D16" s="384"/>
      <c r="E16" s="384"/>
      <c r="F16" s="384"/>
      <c r="G16" s="385"/>
      <c r="H16" s="386"/>
      <c r="I16" s="384"/>
      <c r="J16" s="384"/>
      <c r="K16" s="384"/>
      <c r="L16" s="387"/>
      <c r="M16" s="388"/>
      <c r="N16" s="386"/>
    </row>
    <row r="17" spans="1:14" s="70" customFormat="1" x14ac:dyDescent="0.2">
      <c r="A17" s="113"/>
      <c r="B17" s="115"/>
      <c r="C17" s="90">
        <v>1994</v>
      </c>
      <c r="D17" s="91">
        <v>1.3019697311477443</v>
      </c>
      <c r="E17" s="91">
        <v>0.77147679510073242</v>
      </c>
      <c r="F17" s="91">
        <v>0.20241011402317521</v>
      </c>
      <c r="G17" s="92">
        <v>8.2880605233371742</v>
      </c>
      <c r="H17" s="117">
        <v>2.3014846943518563</v>
      </c>
      <c r="I17" s="118">
        <v>9.5058511807743074</v>
      </c>
      <c r="J17" s="118">
        <v>2.4730777746873231</v>
      </c>
      <c r="K17" s="118">
        <v>15.356246585317471</v>
      </c>
      <c r="L17" s="119">
        <v>0.83310495461638212</v>
      </c>
      <c r="M17" s="120">
        <v>1.2315747828778678</v>
      </c>
      <c r="N17" s="117">
        <v>5.2981045583563251</v>
      </c>
    </row>
    <row r="18" spans="1:14" s="70" customFormat="1" x14ac:dyDescent="0.2">
      <c r="A18" s="113"/>
      <c r="B18" s="113"/>
      <c r="C18" s="78" t="s">
        <v>61</v>
      </c>
      <c r="D18" s="91">
        <v>0.14449111051173968</v>
      </c>
      <c r="E18" s="91">
        <v>0.63959259468833674</v>
      </c>
      <c r="F18" s="91">
        <v>0.53223700269464269</v>
      </c>
      <c r="G18" s="92">
        <v>9.1865076078718673</v>
      </c>
      <c r="H18" s="93">
        <v>2.5577480715195309</v>
      </c>
      <c r="I18" s="91">
        <v>8.7454310744760235</v>
      </c>
      <c r="J18" s="91">
        <v>4.0071453043920435</v>
      </c>
      <c r="K18" s="91">
        <v>20.280441086054406</v>
      </c>
      <c r="L18" s="98">
        <v>0.8</v>
      </c>
      <c r="M18" s="120">
        <v>1.8667946984012345</v>
      </c>
      <c r="N18" s="93">
        <v>6.2554006704229268</v>
      </c>
    </row>
    <row r="19" spans="1:14" s="70" customFormat="1" x14ac:dyDescent="0.2">
      <c r="A19" s="113"/>
      <c r="B19" s="113"/>
      <c r="C19" s="90" t="s">
        <v>62</v>
      </c>
      <c r="D19" s="91">
        <v>0.06</v>
      </c>
      <c r="E19" s="91">
        <v>1.22</v>
      </c>
      <c r="F19" s="91">
        <v>0.69</v>
      </c>
      <c r="G19" s="92">
        <v>14.25</v>
      </c>
      <c r="H19" s="93">
        <v>4.08</v>
      </c>
      <c r="I19" s="91">
        <v>12.7</v>
      </c>
      <c r="J19" s="91">
        <v>6.62</v>
      </c>
      <c r="K19" s="91">
        <v>31.68</v>
      </c>
      <c r="L19" s="98">
        <v>1.9</v>
      </c>
      <c r="M19" s="120">
        <v>1.79</v>
      </c>
      <c r="N19" s="93">
        <v>10.3</v>
      </c>
    </row>
    <row r="20" spans="1:14" s="70" customFormat="1" x14ac:dyDescent="0.2">
      <c r="A20" s="114"/>
      <c r="B20" s="114"/>
      <c r="C20" s="101" t="s">
        <v>63</v>
      </c>
      <c r="D20" s="102">
        <v>0</v>
      </c>
      <c r="E20" s="102">
        <v>0.6</v>
      </c>
      <c r="F20" s="102">
        <v>0.7</v>
      </c>
      <c r="G20" s="103">
        <v>14.2</v>
      </c>
      <c r="H20" s="104">
        <v>3</v>
      </c>
      <c r="I20" s="102">
        <v>10.74</v>
      </c>
      <c r="J20" s="102">
        <v>4.0999999999999996</v>
      </c>
      <c r="K20" s="102">
        <v>33.03</v>
      </c>
      <c r="L20" s="105">
        <v>1.49</v>
      </c>
      <c r="M20" s="103">
        <v>3.3</v>
      </c>
      <c r="N20" s="104">
        <v>10.8</v>
      </c>
    </row>
    <row r="21" spans="1:14" s="70" customFormat="1" ht="12.75" customHeight="1" x14ac:dyDescent="0.2">
      <c r="A21" s="77"/>
      <c r="B21" s="115" t="s">
        <v>48</v>
      </c>
      <c r="C21" s="78"/>
      <c r="D21" s="118"/>
      <c r="E21" s="118"/>
      <c r="F21" s="118"/>
      <c r="G21" s="136"/>
      <c r="H21" s="117"/>
      <c r="I21" s="118"/>
      <c r="J21" s="119"/>
      <c r="K21" s="118"/>
      <c r="L21" s="118"/>
      <c r="M21" s="120"/>
      <c r="N21" s="117"/>
    </row>
    <row r="22" spans="1:14" s="70" customFormat="1" x14ac:dyDescent="0.2">
      <c r="A22" s="77"/>
      <c r="B22" s="77"/>
      <c r="C22" s="90">
        <v>1994</v>
      </c>
      <c r="D22" s="91">
        <v>23.513319179376971</v>
      </c>
      <c r="E22" s="91">
        <v>0.43670345678469535</v>
      </c>
      <c r="F22" s="91">
        <v>0.10601166495804748</v>
      </c>
      <c r="G22" s="92">
        <v>0.84976325405861941</v>
      </c>
      <c r="H22" s="93">
        <v>1.2562920755662053</v>
      </c>
      <c r="I22" s="91">
        <v>1.6536104253697481</v>
      </c>
      <c r="J22" s="91">
        <v>0.26865288109004171</v>
      </c>
      <c r="K22" s="94">
        <v>1.2582015668955833</v>
      </c>
      <c r="L22" s="95">
        <v>0.74818743721240222</v>
      </c>
      <c r="M22" s="120">
        <v>6.0151009480710744</v>
      </c>
      <c r="N22" s="93">
        <v>1.8285411297326821</v>
      </c>
    </row>
    <row r="23" spans="1:14" s="70" customFormat="1" x14ac:dyDescent="0.2">
      <c r="A23" s="77"/>
      <c r="B23" s="77"/>
      <c r="C23" s="78" t="s">
        <v>61</v>
      </c>
      <c r="D23" s="91">
        <v>29.618207876575891</v>
      </c>
      <c r="E23" s="91">
        <v>1.6690631868593977</v>
      </c>
      <c r="F23" s="91">
        <v>1.4676285935556856</v>
      </c>
      <c r="G23" s="92">
        <v>1.6935980305653349</v>
      </c>
      <c r="H23" s="93">
        <v>0.88979624635983934</v>
      </c>
      <c r="I23" s="91">
        <v>1.8217864398968531</v>
      </c>
      <c r="J23" s="91">
        <v>0.33424827045406424</v>
      </c>
      <c r="K23" s="91">
        <v>1.9023459325413863</v>
      </c>
      <c r="L23" s="98">
        <v>2.5</v>
      </c>
      <c r="M23" s="99">
        <v>6.3398919223242398</v>
      </c>
      <c r="N23" s="93">
        <v>2.2308149856257149</v>
      </c>
    </row>
    <row r="24" spans="1:14" s="70" customFormat="1" x14ac:dyDescent="0.2">
      <c r="A24" s="77"/>
      <c r="B24" s="77"/>
      <c r="C24" s="90" t="s">
        <v>62</v>
      </c>
      <c r="D24" s="91">
        <v>35.29</v>
      </c>
      <c r="E24" s="91">
        <v>2.1</v>
      </c>
      <c r="F24" s="91">
        <v>2.08</v>
      </c>
      <c r="G24" s="92">
        <v>2.0499999999999998</v>
      </c>
      <c r="H24" s="93">
        <v>0.79</v>
      </c>
      <c r="I24" s="91">
        <v>1.77</v>
      </c>
      <c r="J24" s="91">
        <v>0.59</v>
      </c>
      <c r="K24" s="91">
        <v>2.59</v>
      </c>
      <c r="L24" s="98">
        <v>2.89</v>
      </c>
      <c r="M24" s="99">
        <v>6.85</v>
      </c>
      <c r="N24" s="93">
        <v>2.5</v>
      </c>
    </row>
    <row r="25" spans="1:14" s="70" customFormat="1" x14ac:dyDescent="0.2">
      <c r="A25" s="100"/>
      <c r="B25" s="100"/>
      <c r="C25" s="101" t="s">
        <v>63</v>
      </c>
      <c r="D25" s="162">
        <v>36.799999999999997</v>
      </c>
      <c r="E25" s="162">
        <v>1.7</v>
      </c>
      <c r="F25" s="162">
        <v>0.9</v>
      </c>
      <c r="G25" s="324">
        <v>1.6</v>
      </c>
      <c r="H25" s="160">
        <v>0.47</v>
      </c>
      <c r="I25" s="162">
        <v>1.1299999999999999</v>
      </c>
      <c r="J25" s="162">
        <v>1.1100000000000001</v>
      </c>
      <c r="K25" s="162">
        <v>2.75</v>
      </c>
      <c r="L25" s="161">
        <v>1.55</v>
      </c>
      <c r="M25" s="163">
        <v>7.81</v>
      </c>
      <c r="N25" s="160">
        <v>2.1</v>
      </c>
    </row>
    <row r="26" spans="1:14" x14ac:dyDescent="0.2">
      <c r="A26" s="152"/>
    </row>
    <row r="27" spans="1:14" x14ac:dyDescent="0.2">
      <c r="B27" s="70" t="s">
        <v>101</v>
      </c>
    </row>
    <row r="28" spans="1:14" x14ac:dyDescent="0.2">
      <c r="B28" s="70" t="s">
        <v>102</v>
      </c>
    </row>
    <row r="29" spans="1:14" x14ac:dyDescent="0.2">
      <c r="B29" s="70" t="s">
        <v>84</v>
      </c>
    </row>
    <row r="30" spans="1:14" x14ac:dyDescent="0.2">
      <c r="B30" s="70" t="s">
        <v>181</v>
      </c>
    </row>
    <row r="31" spans="1:14" x14ac:dyDescent="0.2">
      <c r="B31" s="70" t="s">
        <v>182</v>
      </c>
    </row>
    <row r="32" spans="1:14" x14ac:dyDescent="0.2">
      <c r="B32" s="70" t="s">
        <v>77</v>
      </c>
    </row>
    <row r="33" spans="2:2" x14ac:dyDescent="0.2">
      <c r="B33" s="70" t="s">
        <v>103</v>
      </c>
    </row>
  </sheetData>
  <mergeCells count="8">
    <mergeCell ref="B11:C11"/>
    <mergeCell ref="A1:F1"/>
    <mergeCell ref="D3:G3"/>
    <mergeCell ref="H3:M3"/>
    <mergeCell ref="D4:D5"/>
    <mergeCell ref="E4:E5"/>
    <mergeCell ref="F4:F5"/>
    <mergeCell ref="G4:G5"/>
  </mergeCells>
  <phoneticPr fontId="9" type="noConversion"/>
  <pageMargins left="0.17" right="0.17" top="0.984251969" bottom="0.984251969" header="0.4921259845" footer="0.4921259845"/>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23"/>
  <sheetViews>
    <sheetView zoomScaleNormal="100" workbookViewId="0">
      <selection activeCell="D24" sqref="D24"/>
    </sheetView>
  </sheetViews>
  <sheetFormatPr baseColWidth="10" defaultRowHeight="12.75" x14ac:dyDescent="0.2"/>
  <cols>
    <col min="1" max="1" width="1" style="40" customWidth="1"/>
    <col min="2" max="2" width="7" style="40" customWidth="1"/>
    <col min="3" max="3" width="43.7109375" style="40" customWidth="1"/>
    <col min="4" max="6" width="11.42578125" style="41"/>
    <col min="7" max="7" width="13.85546875" style="41" customWidth="1"/>
    <col min="8" max="16384" width="11.42578125" style="40"/>
  </cols>
  <sheetData>
    <row r="1" spans="1:11" ht="13.5" customHeight="1" x14ac:dyDescent="0.2">
      <c r="A1" s="527" t="s">
        <v>157</v>
      </c>
      <c r="B1" s="527"/>
      <c r="C1" s="527"/>
      <c r="D1" s="527"/>
      <c r="E1" s="527"/>
      <c r="F1" s="527"/>
      <c r="G1" s="527"/>
      <c r="H1" s="397"/>
    </row>
    <row r="2" spans="1:11" ht="13.5" customHeight="1" x14ac:dyDescent="0.25">
      <c r="A2" s="418"/>
      <c r="B2" s="418"/>
      <c r="C2" s="418"/>
      <c r="D2" s="418"/>
      <c r="E2" s="418"/>
      <c r="F2" s="418"/>
      <c r="G2" s="418"/>
      <c r="H2" s="397"/>
    </row>
    <row r="3" spans="1:11" s="43" customFormat="1" x14ac:dyDescent="0.2">
      <c r="A3" s="42"/>
      <c r="B3" s="399"/>
      <c r="C3" s="399"/>
      <c r="D3" s="400"/>
      <c r="E3" s="400"/>
      <c r="F3" s="400"/>
      <c r="G3" s="419" t="s">
        <v>55</v>
      </c>
      <c r="H3" s="399"/>
    </row>
    <row r="4" spans="1:11" s="43" customFormat="1" ht="13.5" thickBot="1" x14ac:dyDescent="0.25">
      <c r="A4" s="42"/>
      <c r="B4" s="401"/>
      <c r="C4" s="402"/>
      <c r="D4" s="403">
        <v>1994</v>
      </c>
      <c r="E4" s="403" t="s">
        <v>61</v>
      </c>
      <c r="F4" s="403" t="s">
        <v>62</v>
      </c>
      <c r="G4" s="403" t="s">
        <v>63</v>
      </c>
      <c r="H4" s="404"/>
    </row>
    <row r="5" spans="1:11" s="43" customFormat="1" ht="17.25" customHeight="1" thickTop="1" x14ac:dyDescent="0.2">
      <c r="A5" s="56"/>
      <c r="B5" s="405" t="s">
        <v>23</v>
      </c>
      <c r="C5" s="406"/>
      <c r="D5" s="407">
        <v>10.199999999999999</v>
      </c>
      <c r="E5" s="407">
        <v>12.2</v>
      </c>
      <c r="F5" s="407">
        <v>18.399999999999999</v>
      </c>
      <c r="G5" s="408">
        <v>19.3</v>
      </c>
      <c r="H5" s="399"/>
    </row>
    <row r="6" spans="1:11" ht="18.75" customHeight="1" x14ac:dyDescent="0.2">
      <c r="A6" s="57"/>
      <c r="B6" s="401" t="s">
        <v>64</v>
      </c>
      <c r="C6" s="402"/>
      <c r="D6" s="409">
        <v>0.5</v>
      </c>
      <c r="E6" s="409">
        <v>1</v>
      </c>
      <c r="F6" s="409">
        <v>0.7</v>
      </c>
      <c r="G6" s="410">
        <v>0.6</v>
      </c>
      <c r="H6" s="397"/>
    </row>
    <row r="7" spans="1:11" s="43" customFormat="1" ht="27.75" customHeight="1" x14ac:dyDescent="0.2">
      <c r="A7" s="58"/>
      <c r="B7" s="555" t="s">
        <v>43</v>
      </c>
      <c r="C7" s="556"/>
      <c r="D7" s="411">
        <v>9.9</v>
      </c>
      <c r="E7" s="411">
        <v>12</v>
      </c>
      <c r="F7" s="411">
        <v>18.100000000000001</v>
      </c>
      <c r="G7" s="412">
        <v>19.100000000000001</v>
      </c>
      <c r="H7" s="399"/>
    </row>
    <row r="8" spans="1:11" s="43" customFormat="1" ht="18" customHeight="1" x14ac:dyDescent="0.2">
      <c r="A8" s="58"/>
      <c r="B8" s="560" t="s">
        <v>65</v>
      </c>
      <c r="C8" s="561"/>
      <c r="D8" s="425">
        <v>5.3</v>
      </c>
      <c r="E8" s="425">
        <v>6.3</v>
      </c>
      <c r="F8" s="425">
        <v>10.3</v>
      </c>
      <c r="G8" s="426">
        <v>10.8</v>
      </c>
      <c r="H8" s="399"/>
    </row>
    <row r="9" spans="1:11" s="43" customFormat="1" ht="25.5" x14ac:dyDescent="0.2">
      <c r="A9" s="59"/>
      <c r="B9" s="420"/>
      <c r="C9" s="413" t="s">
        <v>67</v>
      </c>
      <c r="D9" s="421" t="s">
        <v>68</v>
      </c>
      <c r="E9" s="421" t="s">
        <v>68</v>
      </c>
      <c r="F9" s="421">
        <v>26.7</v>
      </c>
      <c r="G9" s="423">
        <v>23.3</v>
      </c>
      <c r="H9" s="399"/>
    </row>
    <row r="10" spans="1:11" s="43" customFormat="1" ht="25.5" x14ac:dyDescent="0.2">
      <c r="A10" s="60"/>
      <c r="B10" s="427" t="s">
        <v>66</v>
      </c>
      <c r="C10" s="414" t="s">
        <v>69</v>
      </c>
      <c r="D10" s="422" t="s">
        <v>68</v>
      </c>
      <c r="E10" s="422" t="s">
        <v>68</v>
      </c>
      <c r="F10" s="422">
        <v>32.700000000000003</v>
      </c>
      <c r="G10" s="424">
        <v>43.6</v>
      </c>
      <c r="H10" s="399"/>
    </row>
    <row r="11" spans="1:11" s="43" customFormat="1" ht="12.75" customHeight="1" x14ac:dyDescent="0.2">
      <c r="A11" s="57"/>
      <c r="B11" s="401" t="s">
        <v>70</v>
      </c>
      <c r="C11" s="402"/>
      <c r="D11" s="409">
        <v>1.8</v>
      </c>
      <c r="E11" s="409">
        <v>2.2000000000000002</v>
      </c>
      <c r="F11" s="409">
        <v>2.5</v>
      </c>
      <c r="G11" s="415">
        <v>2.1</v>
      </c>
      <c r="H11" s="399"/>
    </row>
    <row r="12" spans="1:11" ht="15.75" customHeight="1" thickBot="1" x14ac:dyDescent="0.25">
      <c r="A12" s="61"/>
      <c r="B12" s="557" t="s">
        <v>71</v>
      </c>
      <c r="C12" s="558"/>
      <c r="D12" s="416" t="s">
        <v>68</v>
      </c>
      <c r="E12" s="416">
        <v>4.9000000000000004</v>
      </c>
      <c r="F12" s="416">
        <v>7.7</v>
      </c>
      <c r="G12" s="417">
        <v>8.6</v>
      </c>
      <c r="H12" s="397"/>
    </row>
    <row r="13" spans="1:11" ht="13.5" thickTop="1" x14ac:dyDescent="0.2">
      <c r="A13" s="44"/>
      <c r="B13" s="397"/>
      <c r="C13" s="397"/>
      <c r="D13" s="398"/>
      <c r="E13" s="398"/>
      <c r="F13" s="398"/>
      <c r="G13" s="398"/>
      <c r="H13" s="397"/>
      <c r="K13" s="44"/>
    </row>
    <row r="14" spans="1:11" x14ac:dyDescent="0.2">
      <c r="B14" s="399" t="s">
        <v>101</v>
      </c>
      <c r="C14" s="397"/>
      <c r="D14" s="398"/>
      <c r="E14" s="398"/>
      <c r="F14" s="398"/>
      <c r="G14" s="398"/>
      <c r="H14" s="397"/>
    </row>
    <row r="15" spans="1:11" x14ac:dyDescent="0.2">
      <c r="B15" s="399" t="s">
        <v>183</v>
      </c>
      <c r="C15" s="397"/>
      <c r="D15" s="398"/>
      <c r="E15" s="398"/>
      <c r="F15" s="398"/>
      <c r="G15" s="398"/>
      <c r="H15" s="397"/>
    </row>
    <row r="16" spans="1:11" x14ac:dyDescent="0.2">
      <c r="B16" s="399" t="s">
        <v>184</v>
      </c>
      <c r="C16" s="397"/>
      <c r="D16" s="398"/>
      <c r="E16" s="398"/>
      <c r="F16" s="398"/>
      <c r="G16" s="398"/>
      <c r="H16" s="397"/>
    </row>
    <row r="17" spans="2:8" x14ac:dyDescent="0.2">
      <c r="B17" s="399" t="s">
        <v>72</v>
      </c>
      <c r="C17" s="397"/>
      <c r="D17" s="398"/>
      <c r="E17" s="398"/>
      <c r="F17" s="398"/>
      <c r="G17" s="398"/>
      <c r="H17" s="397"/>
    </row>
    <row r="18" spans="2:8" ht="40.5" customHeight="1" x14ac:dyDescent="0.2">
      <c r="B18" s="559" t="s">
        <v>130</v>
      </c>
      <c r="C18" s="559"/>
      <c r="D18" s="559"/>
      <c r="E18" s="559"/>
      <c r="F18" s="559"/>
      <c r="G18" s="559"/>
      <c r="H18" s="397"/>
    </row>
    <row r="19" spans="2:8" x14ac:dyDescent="0.2">
      <c r="B19" s="399" t="s">
        <v>77</v>
      </c>
      <c r="C19" s="397"/>
      <c r="D19" s="398"/>
      <c r="E19" s="398"/>
      <c r="F19" s="398"/>
      <c r="G19" s="398"/>
      <c r="H19" s="397"/>
    </row>
    <row r="20" spans="2:8" x14ac:dyDescent="0.2">
      <c r="B20" s="70" t="s">
        <v>103</v>
      </c>
      <c r="C20" s="397"/>
      <c r="D20" s="398"/>
      <c r="E20" s="398"/>
      <c r="F20" s="398"/>
      <c r="G20" s="398"/>
      <c r="H20" s="397"/>
    </row>
    <row r="21" spans="2:8" x14ac:dyDescent="0.2">
      <c r="B21" s="397"/>
      <c r="C21" s="397"/>
      <c r="D21" s="398"/>
      <c r="E21" s="398"/>
      <c r="F21" s="398"/>
      <c r="G21" s="398"/>
      <c r="H21" s="397"/>
    </row>
    <row r="22" spans="2:8" x14ac:dyDescent="0.2">
      <c r="B22" s="397"/>
      <c r="C22" s="397"/>
      <c r="D22" s="398"/>
      <c r="E22" s="398"/>
      <c r="F22" s="398"/>
      <c r="G22" s="398"/>
      <c r="H22" s="397"/>
    </row>
    <row r="23" spans="2:8" x14ac:dyDescent="0.2">
      <c r="B23" s="397"/>
      <c r="C23" s="397"/>
      <c r="D23" s="398"/>
      <c r="E23" s="398"/>
      <c r="F23" s="398"/>
      <c r="G23" s="398"/>
      <c r="H23" s="397"/>
    </row>
  </sheetData>
  <mergeCells count="5">
    <mergeCell ref="B7:C7"/>
    <mergeCell ref="B12:C12"/>
    <mergeCell ref="B18:G18"/>
    <mergeCell ref="A1:G1"/>
    <mergeCell ref="B8:C8"/>
  </mergeCells>
  <pageMargins left="0.17" right="0.17"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320"/>
  <sheetViews>
    <sheetView topLeftCell="A16" zoomScaleNormal="100" workbookViewId="0">
      <selection activeCell="B30" sqref="B30"/>
    </sheetView>
  </sheetViews>
  <sheetFormatPr baseColWidth="10" defaultRowHeight="12.75" x14ac:dyDescent="0.2"/>
  <cols>
    <col min="1" max="1" width="0.42578125" style="7" customWidth="1"/>
    <col min="2" max="2" width="2.85546875" style="7" customWidth="1"/>
    <col min="3" max="3" width="33.85546875" style="7" customWidth="1"/>
    <col min="4" max="4" width="9.5703125" style="3" customWidth="1"/>
    <col min="5" max="5" width="8.7109375" style="3" customWidth="1"/>
    <col min="6" max="6" width="10.140625" style="3" customWidth="1"/>
    <col min="7" max="7" width="8.7109375" style="3" customWidth="1"/>
    <col min="8" max="8" width="12.7109375" style="3" customWidth="1"/>
    <col min="9" max="9" width="12.5703125" style="3" customWidth="1"/>
    <col min="10" max="10" width="11.5703125" style="3" customWidth="1"/>
    <col min="11" max="11" width="11.7109375" style="3" customWidth="1"/>
    <col min="12" max="12" width="8.42578125" style="3" customWidth="1"/>
    <col min="13" max="13" width="10.42578125" style="3" customWidth="1"/>
    <col min="14" max="14" width="12.28515625" style="3" customWidth="1"/>
    <col min="15" max="16384" width="11.42578125" style="7"/>
  </cols>
  <sheetData>
    <row r="1" spans="1:14" s="67" customFormat="1" ht="18.75" customHeight="1" x14ac:dyDescent="0.2">
      <c r="B1" s="564" t="s">
        <v>165</v>
      </c>
      <c r="C1" s="564"/>
      <c r="D1" s="564"/>
      <c r="E1" s="564"/>
      <c r="F1" s="68"/>
      <c r="G1" s="69"/>
      <c r="H1" s="68"/>
      <c r="I1" s="68"/>
      <c r="J1" s="68"/>
      <c r="K1" s="68"/>
      <c r="L1" s="68"/>
      <c r="M1" s="68"/>
      <c r="N1" s="68"/>
    </row>
    <row r="2" spans="1:14" x14ac:dyDescent="0.2">
      <c r="B2" s="70"/>
      <c r="C2" s="70"/>
      <c r="D2" s="71"/>
      <c r="E2" s="71"/>
      <c r="F2" s="71"/>
      <c r="G2" s="71"/>
      <c r="H2" s="71"/>
      <c r="I2" s="71"/>
      <c r="J2" s="71"/>
      <c r="K2" s="71"/>
      <c r="L2" s="71"/>
      <c r="M2" s="72" t="s">
        <v>30</v>
      </c>
      <c r="N2" s="73"/>
    </row>
    <row r="3" spans="1:14" ht="15.75" customHeight="1" x14ac:dyDescent="0.2">
      <c r="A3" s="14"/>
      <c r="B3" s="74"/>
      <c r="C3" s="75"/>
      <c r="D3" s="531" t="s">
        <v>45</v>
      </c>
      <c r="E3" s="565"/>
      <c r="F3" s="565"/>
      <c r="G3" s="566"/>
      <c r="H3" s="567" t="s">
        <v>31</v>
      </c>
      <c r="I3" s="565"/>
      <c r="J3" s="565"/>
      <c r="K3" s="565"/>
      <c r="L3" s="565"/>
      <c r="M3" s="566"/>
      <c r="N3" s="76" t="s">
        <v>1</v>
      </c>
    </row>
    <row r="4" spans="1:14" ht="12.75" customHeight="1" x14ac:dyDescent="0.2">
      <c r="A4" s="16"/>
      <c r="B4" s="77"/>
      <c r="C4" s="78"/>
      <c r="D4" s="534" t="s">
        <v>2</v>
      </c>
      <c r="E4" s="534" t="s">
        <v>3</v>
      </c>
      <c r="F4" s="534" t="s">
        <v>4</v>
      </c>
      <c r="G4" s="536" t="s">
        <v>5</v>
      </c>
      <c r="H4" s="270" t="s">
        <v>18</v>
      </c>
      <c r="I4" s="271" t="s">
        <v>6</v>
      </c>
      <c r="J4" s="271" t="s">
        <v>7</v>
      </c>
      <c r="K4" s="271" t="s">
        <v>8</v>
      </c>
      <c r="L4" s="271" t="s">
        <v>9</v>
      </c>
      <c r="M4" s="272" t="s">
        <v>10</v>
      </c>
      <c r="N4" s="79" t="s">
        <v>11</v>
      </c>
    </row>
    <row r="5" spans="1:14" ht="36" customHeight="1" x14ac:dyDescent="0.2">
      <c r="A5" s="11"/>
      <c r="B5" s="80"/>
      <c r="C5" s="81"/>
      <c r="D5" s="535"/>
      <c r="E5" s="535"/>
      <c r="F5" s="535"/>
      <c r="G5" s="537"/>
      <c r="H5" s="273" t="s">
        <v>32</v>
      </c>
      <c r="I5" s="274" t="s">
        <v>12</v>
      </c>
      <c r="J5" s="275" t="s">
        <v>13</v>
      </c>
      <c r="K5" s="275" t="s">
        <v>107</v>
      </c>
      <c r="L5" s="275" t="s">
        <v>15</v>
      </c>
      <c r="M5" s="276" t="s">
        <v>106</v>
      </c>
      <c r="N5" s="82"/>
    </row>
    <row r="6" spans="1:14" ht="24.75" customHeight="1" x14ac:dyDescent="0.2">
      <c r="A6" s="5"/>
      <c r="B6" s="562" t="s">
        <v>16</v>
      </c>
      <c r="C6" s="563"/>
      <c r="D6" s="83"/>
      <c r="E6" s="83"/>
      <c r="F6" s="83"/>
      <c r="G6" s="84"/>
      <c r="H6" s="85"/>
      <c r="I6" s="86"/>
      <c r="J6" s="87"/>
      <c r="K6" s="83"/>
      <c r="L6" s="83"/>
      <c r="M6" s="88"/>
      <c r="N6" s="89"/>
    </row>
    <row r="7" spans="1:14" x14ac:dyDescent="0.2">
      <c r="A7" s="5"/>
      <c r="B7" s="77"/>
      <c r="C7" s="90">
        <v>1994</v>
      </c>
      <c r="D7" s="91">
        <v>23.49</v>
      </c>
      <c r="E7" s="91">
        <v>25.85</v>
      </c>
      <c r="F7" s="91">
        <v>32.19</v>
      </c>
      <c r="G7" s="92">
        <v>30.62</v>
      </c>
      <c r="H7" s="93">
        <v>63.12</v>
      </c>
      <c r="I7" s="91">
        <v>37.51</v>
      </c>
      <c r="J7" s="91">
        <v>14.03</v>
      </c>
      <c r="K7" s="94">
        <v>22.54</v>
      </c>
      <c r="L7" s="95">
        <v>27.05</v>
      </c>
      <c r="M7" s="96">
        <v>16.09</v>
      </c>
      <c r="N7" s="97">
        <v>29.12</v>
      </c>
    </row>
    <row r="8" spans="1:14" x14ac:dyDescent="0.2">
      <c r="A8" s="5"/>
      <c r="B8" s="77"/>
      <c r="C8" s="78" t="s">
        <v>61</v>
      </c>
      <c r="D8" s="91">
        <v>23.17</v>
      </c>
      <c r="E8" s="91">
        <v>18.350000000000001</v>
      </c>
      <c r="F8" s="91">
        <v>18.55</v>
      </c>
      <c r="G8" s="92">
        <v>21.43</v>
      </c>
      <c r="H8" s="93">
        <v>51.67</v>
      </c>
      <c r="I8" s="91">
        <v>21.91</v>
      </c>
      <c r="J8" s="91">
        <v>6.18</v>
      </c>
      <c r="K8" s="91">
        <v>13.67</v>
      </c>
      <c r="L8" s="98">
        <v>16.55</v>
      </c>
      <c r="M8" s="99">
        <v>9.16</v>
      </c>
      <c r="N8" s="97">
        <v>20.49</v>
      </c>
    </row>
    <row r="9" spans="1:14" x14ac:dyDescent="0.2">
      <c r="A9" s="5"/>
      <c r="B9" s="77"/>
      <c r="C9" s="90" t="s">
        <v>62</v>
      </c>
      <c r="D9" s="91">
        <v>19.98</v>
      </c>
      <c r="E9" s="91">
        <v>18.02</v>
      </c>
      <c r="F9" s="91">
        <v>18.079999999999998</v>
      </c>
      <c r="G9" s="92">
        <v>17.79</v>
      </c>
      <c r="H9" s="93">
        <v>47.71</v>
      </c>
      <c r="I9" s="91">
        <v>18.940000000000001</v>
      </c>
      <c r="J9" s="91">
        <v>5.32</v>
      </c>
      <c r="K9" s="91">
        <v>9.1</v>
      </c>
      <c r="L9" s="98">
        <v>15.82</v>
      </c>
      <c r="M9" s="99">
        <v>8.52</v>
      </c>
      <c r="N9" s="97">
        <v>17.899999999999999</v>
      </c>
    </row>
    <row r="10" spans="1:14" x14ac:dyDescent="0.2">
      <c r="A10" s="11"/>
      <c r="B10" s="100"/>
      <c r="C10" s="101" t="s">
        <v>63</v>
      </c>
      <c r="D10" s="102">
        <v>20.239999999999998</v>
      </c>
      <c r="E10" s="102">
        <v>21.9</v>
      </c>
      <c r="F10" s="102">
        <v>18.7</v>
      </c>
      <c r="G10" s="103">
        <v>16.600000000000001</v>
      </c>
      <c r="H10" s="104">
        <v>43.47</v>
      </c>
      <c r="I10" s="102">
        <v>18.38</v>
      </c>
      <c r="J10" s="102">
        <v>7.87</v>
      </c>
      <c r="K10" s="102">
        <v>8.58</v>
      </c>
      <c r="L10" s="105">
        <v>16.02</v>
      </c>
      <c r="M10" s="103">
        <v>9.33</v>
      </c>
      <c r="N10" s="106">
        <v>17.7</v>
      </c>
    </row>
    <row r="11" spans="1:14" ht="24.75" customHeight="1" x14ac:dyDescent="0.2">
      <c r="A11" s="17"/>
      <c r="B11" s="562" t="s">
        <v>104</v>
      </c>
      <c r="C11" s="563"/>
      <c r="D11" s="107"/>
      <c r="E11" s="107"/>
      <c r="F11" s="107"/>
      <c r="G11" s="108"/>
      <c r="H11" s="109"/>
      <c r="I11" s="107"/>
      <c r="J11" s="107"/>
      <c r="K11" s="107"/>
      <c r="L11" s="110"/>
      <c r="M11" s="111"/>
      <c r="N11" s="112"/>
    </row>
    <row r="12" spans="1:14" x14ac:dyDescent="0.2">
      <c r="A12" s="17"/>
      <c r="B12" s="113"/>
      <c r="C12" s="78" t="s">
        <v>61</v>
      </c>
      <c r="D12" s="91">
        <v>46.73</v>
      </c>
      <c r="E12" s="91">
        <v>24.56</v>
      </c>
      <c r="F12" s="91">
        <v>11.75</v>
      </c>
      <c r="G12" s="92">
        <v>33.909999999999997</v>
      </c>
      <c r="H12" s="93">
        <v>30.51</v>
      </c>
      <c r="I12" s="91">
        <v>29.11</v>
      </c>
      <c r="J12" s="91">
        <v>10.14</v>
      </c>
      <c r="K12" s="91">
        <v>59.06</v>
      </c>
      <c r="L12" s="98">
        <v>27.11</v>
      </c>
      <c r="M12" s="99">
        <v>23.27</v>
      </c>
      <c r="N12" s="97">
        <v>30.18</v>
      </c>
    </row>
    <row r="13" spans="1:14" x14ac:dyDescent="0.2">
      <c r="A13" s="17"/>
      <c r="B13" s="113"/>
      <c r="C13" s="90" t="s">
        <v>62</v>
      </c>
      <c r="D13" s="91">
        <v>59.67</v>
      </c>
      <c r="E13" s="91">
        <v>23.97</v>
      </c>
      <c r="F13" s="91">
        <v>11.26</v>
      </c>
      <c r="G13" s="92">
        <v>35.11</v>
      </c>
      <c r="H13" s="93">
        <v>29.75</v>
      </c>
      <c r="I13" s="91">
        <v>27.74</v>
      </c>
      <c r="J13" s="91">
        <v>11.11</v>
      </c>
      <c r="K13" s="91">
        <v>62.69</v>
      </c>
      <c r="L13" s="98">
        <v>26.51</v>
      </c>
      <c r="M13" s="99">
        <v>22.98</v>
      </c>
      <c r="N13" s="97">
        <v>31.16</v>
      </c>
    </row>
    <row r="14" spans="1:14" x14ac:dyDescent="0.2">
      <c r="A14" s="18"/>
      <c r="B14" s="114"/>
      <c r="C14" s="101" t="s">
        <v>63</v>
      </c>
      <c r="D14" s="102">
        <v>55.7</v>
      </c>
      <c r="E14" s="102">
        <v>26.7</v>
      </c>
      <c r="F14" s="102">
        <v>13</v>
      </c>
      <c r="G14" s="103">
        <v>36.5</v>
      </c>
      <c r="H14" s="104">
        <v>31.18</v>
      </c>
      <c r="I14" s="102">
        <v>27.19</v>
      </c>
      <c r="J14" s="102">
        <v>13.43</v>
      </c>
      <c r="K14" s="102">
        <v>59.75</v>
      </c>
      <c r="L14" s="105">
        <v>28.98</v>
      </c>
      <c r="M14" s="103">
        <v>28.57</v>
      </c>
      <c r="N14" s="106">
        <v>33.6</v>
      </c>
    </row>
    <row r="15" spans="1:14" x14ac:dyDescent="0.2">
      <c r="A15" s="17"/>
      <c r="B15" s="115" t="s">
        <v>20</v>
      </c>
      <c r="C15" s="116"/>
      <c r="D15" s="107"/>
      <c r="E15" s="107"/>
      <c r="F15" s="107"/>
      <c r="G15" s="108"/>
      <c r="H15" s="109"/>
      <c r="I15" s="107"/>
      <c r="J15" s="107"/>
      <c r="K15" s="107"/>
      <c r="L15" s="110"/>
      <c r="M15" s="111"/>
      <c r="N15" s="112"/>
    </row>
    <row r="16" spans="1:14" x14ac:dyDescent="0.2">
      <c r="A16" s="17"/>
      <c r="B16" s="115"/>
      <c r="C16" s="90">
        <v>1994</v>
      </c>
      <c r="D16" s="91">
        <v>2.48</v>
      </c>
      <c r="E16" s="91">
        <v>25.55</v>
      </c>
      <c r="F16" s="91">
        <v>2.21</v>
      </c>
      <c r="G16" s="92">
        <v>9.02</v>
      </c>
      <c r="H16" s="117">
        <v>1.29</v>
      </c>
      <c r="I16" s="118">
        <v>9.75</v>
      </c>
      <c r="J16" s="118">
        <v>3.59</v>
      </c>
      <c r="K16" s="118">
        <v>15.41</v>
      </c>
      <c r="L16" s="119">
        <v>18.47</v>
      </c>
      <c r="M16" s="120">
        <v>21.24</v>
      </c>
      <c r="N16" s="121">
        <v>12.51</v>
      </c>
    </row>
    <row r="17" spans="1:14" x14ac:dyDescent="0.2">
      <c r="A17" s="17"/>
      <c r="B17" s="113"/>
      <c r="C17" s="78" t="s">
        <v>61</v>
      </c>
      <c r="D17" s="91">
        <v>2.2799999999999998</v>
      </c>
      <c r="E17" s="91">
        <v>30.07</v>
      </c>
      <c r="F17" s="91">
        <v>2.34</v>
      </c>
      <c r="G17" s="92">
        <v>7.39</v>
      </c>
      <c r="H17" s="93">
        <v>1.25</v>
      </c>
      <c r="I17" s="91">
        <v>8.1</v>
      </c>
      <c r="J17" s="91">
        <v>2.93</v>
      </c>
      <c r="K17" s="91">
        <v>12.76</v>
      </c>
      <c r="L17" s="98">
        <v>23.14</v>
      </c>
      <c r="M17" s="96">
        <v>23.42</v>
      </c>
      <c r="N17" s="97">
        <v>12.43</v>
      </c>
    </row>
    <row r="18" spans="1:14" x14ac:dyDescent="0.2">
      <c r="A18" s="17"/>
      <c r="B18" s="113"/>
      <c r="C18" s="90" t="s">
        <v>62</v>
      </c>
      <c r="D18" s="91">
        <v>2.37</v>
      </c>
      <c r="E18" s="91">
        <v>31.16</v>
      </c>
      <c r="F18" s="91">
        <v>3.41</v>
      </c>
      <c r="G18" s="92">
        <v>11.05</v>
      </c>
      <c r="H18" s="93">
        <v>3.05</v>
      </c>
      <c r="I18" s="91">
        <v>9.5399999999999991</v>
      </c>
      <c r="J18" s="91">
        <v>5.23</v>
      </c>
      <c r="K18" s="91">
        <v>18.46</v>
      </c>
      <c r="L18" s="98">
        <v>22.97</v>
      </c>
      <c r="M18" s="96">
        <v>23.94</v>
      </c>
      <c r="N18" s="97">
        <v>14.28</v>
      </c>
    </row>
    <row r="19" spans="1:14" x14ac:dyDescent="0.2">
      <c r="A19" s="18"/>
      <c r="B19" s="114"/>
      <c r="C19" s="101" t="s">
        <v>63</v>
      </c>
      <c r="D19" s="102">
        <v>3.4</v>
      </c>
      <c r="E19" s="102">
        <v>23.6</v>
      </c>
      <c r="F19" s="102">
        <v>4.7</v>
      </c>
      <c r="G19" s="103">
        <v>11.4</v>
      </c>
      <c r="H19" s="104">
        <v>2.83</v>
      </c>
      <c r="I19" s="102">
        <v>9.4499999999999993</v>
      </c>
      <c r="J19" s="102">
        <v>5.21</v>
      </c>
      <c r="K19" s="102">
        <v>15.15</v>
      </c>
      <c r="L19" s="105">
        <v>22.3</v>
      </c>
      <c r="M19" s="103">
        <v>21.98</v>
      </c>
      <c r="N19" s="106">
        <v>12.8</v>
      </c>
    </row>
    <row r="20" spans="1:14" ht="12.75" customHeight="1" x14ac:dyDescent="0.2">
      <c r="A20" s="17"/>
      <c r="B20" s="115" t="s">
        <v>86</v>
      </c>
      <c r="C20" s="116"/>
      <c r="D20" s="107"/>
      <c r="E20" s="107"/>
      <c r="F20" s="107"/>
      <c r="G20" s="108"/>
      <c r="H20" s="109"/>
      <c r="I20" s="107"/>
      <c r="J20" s="107"/>
      <c r="K20" s="107"/>
      <c r="L20" s="110"/>
      <c r="M20" s="111"/>
      <c r="N20" s="122"/>
    </row>
    <row r="21" spans="1:14" x14ac:dyDescent="0.2">
      <c r="A21" s="17"/>
      <c r="B21" s="113"/>
      <c r="C21" s="78" t="s">
        <v>61</v>
      </c>
      <c r="D21" s="91">
        <v>20.76</v>
      </c>
      <c r="E21" s="91">
        <v>15.24</v>
      </c>
      <c r="F21" s="91">
        <v>9</v>
      </c>
      <c r="G21" s="92">
        <v>22.76</v>
      </c>
      <c r="H21" s="93">
        <v>20.22</v>
      </c>
      <c r="I21" s="91">
        <v>20.66</v>
      </c>
      <c r="J21" s="91">
        <v>12.17</v>
      </c>
      <c r="K21" s="91">
        <v>33.28</v>
      </c>
      <c r="L21" s="98">
        <v>17.05</v>
      </c>
      <c r="M21" s="96">
        <v>14.68</v>
      </c>
      <c r="N21" s="97">
        <v>19.829999999999998</v>
      </c>
    </row>
    <row r="22" spans="1:14" x14ac:dyDescent="0.2">
      <c r="A22" s="17"/>
      <c r="B22" s="113"/>
      <c r="C22" s="90" t="s">
        <v>62</v>
      </c>
      <c r="D22" s="91">
        <v>16.850000000000001</v>
      </c>
      <c r="E22" s="91">
        <v>18.5</v>
      </c>
      <c r="F22" s="91">
        <v>12.86</v>
      </c>
      <c r="G22" s="92">
        <v>24.83</v>
      </c>
      <c r="H22" s="93">
        <v>20.43</v>
      </c>
      <c r="I22" s="91">
        <v>22.41</v>
      </c>
      <c r="J22" s="91">
        <v>12.59</v>
      </c>
      <c r="K22" s="91">
        <v>38.44</v>
      </c>
      <c r="L22" s="98">
        <v>20.12</v>
      </c>
      <c r="M22" s="96">
        <v>16.32</v>
      </c>
      <c r="N22" s="97">
        <v>22.41</v>
      </c>
    </row>
    <row r="23" spans="1:14" x14ac:dyDescent="0.2">
      <c r="A23" s="18"/>
      <c r="B23" s="114"/>
      <c r="C23" s="101" t="s">
        <v>63</v>
      </c>
      <c r="D23" s="102">
        <v>18.600000000000001</v>
      </c>
      <c r="E23" s="102">
        <v>17.5</v>
      </c>
      <c r="F23" s="102">
        <v>9.6999999999999993</v>
      </c>
      <c r="G23" s="103">
        <v>25.4</v>
      </c>
      <c r="H23" s="104">
        <v>18.34</v>
      </c>
      <c r="I23" s="102">
        <v>20.81</v>
      </c>
      <c r="J23" s="102">
        <v>12.96</v>
      </c>
      <c r="K23" s="102">
        <v>37.15</v>
      </c>
      <c r="L23" s="105">
        <v>20.68</v>
      </c>
      <c r="M23" s="103">
        <v>20.99</v>
      </c>
      <c r="N23" s="106">
        <v>22.9</v>
      </c>
    </row>
    <row r="24" spans="1:14" x14ac:dyDescent="0.2">
      <c r="A24" s="5"/>
      <c r="B24" s="115" t="s">
        <v>17</v>
      </c>
      <c r="C24" s="78"/>
      <c r="D24" s="123"/>
      <c r="E24" s="123"/>
      <c r="F24" s="123"/>
      <c r="G24" s="124"/>
      <c r="H24" s="125"/>
      <c r="I24" s="123"/>
      <c r="J24" s="123"/>
      <c r="K24" s="123"/>
      <c r="L24" s="126"/>
      <c r="M24" s="127"/>
      <c r="N24" s="128"/>
    </row>
    <row r="25" spans="1:14" x14ac:dyDescent="0.2">
      <c r="A25" s="5"/>
      <c r="B25" s="77"/>
      <c r="C25" s="90">
        <v>1994</v>
      </c>
      <c r="D25" s="91">
        <v>7.41</v>
      </c>
      <c r="E25" s="91">
        <v>4.72</v>
      </c>
      <c r="F25" s="91">
        <v>3.24</v>
      </c>
      <c r="G25" s="92">
        <v>5.99</v>
      </c>
      <c r="H25" s="93">
        <v>9.89</v>
      </c>
      <c r="I25" s="91">
        <v>9.0299999999999994</v>
      </c>
      <c r="J25" s="91">
        <v>1.55</v>
      </c>
      <c r="K25" s="91">
        <v>5.83</v>
      </c>
      <c r="L25" s="98">
        <v>4.4000000000000004</v>
      </c>
      <c r="M25" s="96">
        <v>2.5299999999999998</v>
      </c>
      <c r="N25" s="97">
        <v>5.51</v>
      </c>
    </row>
    <row r="26" spans="1:14" x14ac:dyDescent="0.2">
      <c r="A26" s="5"/>
      <c r="B26" s="77"/>
      <c r="C26" s="78" t="s">
        <v>61</v>
      </c>
      <c r="D26" s="91">
        <v>11.74</v>
      </c>
      <c r="E26" s="91">
        <v>10.09</v>
      </c>
      <c r="F26" s="91">
        <v>9.86</v>
      </c>
      <c r="G26" s="92">
        <v>10.4</v>
      </c>
      <c r="H26" s="93">
        <v>15.24</v>
      </c>
      <c r="I26" s="91">
        <v>13.48</v>
      </c>
      <c r="J26" s="91">
        <v>4.92</v>
      </c>
      <c r="K26" s="91">
        <v>8.5</v>
      </c>
      <c r="L26" s="98">
        <v>9.86</v>
      </c>
      <c r="M26" s="99">
        <v>6.61</v>
      </c>
      <c r="N26" s="97">
        <v>10.31</v>
      </c>
    </row>
    <row r="27" spans="1:14" x14ac:dyDescent="0.2">
      <c r="A27" s="5"/>
      <c r="B27" s="77"/>
      <c r="C27" s="90" t="s">
        <v>62</v>
      </c>
      <c r="D27" s="91">
        <v>21.79</v>
      </c>
      <c r="E27" s="91">
        <v>8.0500000000000007</v>
      </c>
      <c r="F27" s="91">
        <v>7.2</v>
      </c>
      <c r="G27" s="92">
        <v>8.44</v>
      </c>
      <c r="H27" s="93">
        <v>13.61</v>
      </c>
      <c r="I27" s="91">
        <v>11.37</v>
      </c>
      <c r="J27" s="91">
        <v>3.94</v>
      </c>
      <c r="K27" s="91">
        <v>5.71</v>
      </c>
      <c r="L27" s="98">
        <v>8.4600000000000009</v>
      </c>
      <c r="M27" s="99">
        <v>5.26</v>
      </c>
      <c r="N27" s="97">
        <v>8.5</v>
      </c>
    </row>
    <row r="28" spans="1:14" x14ac:dyDescent="0.2">
      <c r="A28" s="11"/>
      <c r="B28" s="100"/>
      <c r="C28" s="101" t="s">
        <v>63</v>
      </c>
      <c r="D28" s="91">
        <v>7.3</v>
      </c>
      <c r="E28" s="91">
        <v>8.5</v>
      </c>
      <c r="F28" s="91">
        <v>6.7</v>
      </c>
      <c r="G28" s="103">
        <v>8</v>
      </c>
      <c r="H28" s="104">
        <v>13.62</v>
      </c>
      <c r="I28" s="102">
        <v>11.33</v>
      </c>
      <c r="J28" s="102">
        <v>2.93</v>
      </c>
      <c r="K28" s="102">
        <v>5.6</v>
      </c>
      <c r="L28" s="105">
        <v>7.53</v>
      </c>
      <c r="M28" s="129">
        <v>5.13</v>
      </c>
      <c r="N28" s="106">
        <v>7.9</v>
      </c>
    </row>
    <row r="29" spans="1:14" s="26" customFormat="1" ht="27.75" customHeight="1" x14ac:dyDescent="0.2">
      <c r="A29" s="33"/>
      <c r="B29" s="552" t="s">
        <v>175</v>
      </c>
      <c r="C29" s="553"/>
      <c r="D29" s="130"/>
      <c r="E29" s="131"/>
      <c r="F29" s="131"/>
      <c r="G29" s="132"/>
      <c r="H29" s="133"/>
      <c r="I29" s="134"/>
      <c r="J29" s="134"/>
      <c r="K29" s="134"/>
      <c r="L29" s="134"/>
      <c r="M29" s="132"/>
      <c r="N29" s="135"/>
    </row>
    <row r="30" spans="1:14" x14ac:dyDescent="0.2">
      <c r="A30" s="5"/>
      <c r="B30" s="77"/>
      <c r="C30" s="87" t="s">
        <v>61</v>
      </c>
      <c r="D30" s="83">
        <v>24.61</v>
      </c>
      <c r="E30" s="87">
        <v>20.96</v>
      </c>
      <c r="F30" s="87">
        <v>19.850000000000001</v>
      </c>
      <c r="G30" s="96">
        <v>26.09</v>
      </c>
      <c r="H30" s="117">
        <v>57.53</v>
      </c>
      <c r="I30" s="119">
        <v>30.6</v>
      </c>
      <c r="J30" s="119">
        <v>15.04</v>
      </c>
      <c r="K30" s="119">
        <v>14.93</v>
      </c>
      <c r="L30" s="119">
        <v>14.06</v>
      </c>
      <c r="M30" s="120">
        <v>11.13</v>
      </c>
      <c r="N30" s="89">
        <v>24.33</v>
      </c>
    </row>
    <row r="31" spans="1:14" x14ac:dyDescent="0.2">
      <c r="A31" s="5"/>
      <c r="B31" s="77"/>
      <c r="C31" s="90" t="s">
        <v>62</v>
      </c>
      <c r="D31" s="83">
        <v>14.04</v>
      </c>
      <c r="E31" s="83">
        <v>14.96</v>
      </c>
      <c r="F31" s="83">
        <v>14.01</v>
      </c>
      <c r="G31" s="84">
        <v>19.59</v>
      </c>
      <c r="H31" s="117">
        <v>48.56</v>
      </c>
      <c r="I31" s="118">
        <v>23.83</v>
      </c>
      <c r="J31" s="119">
        <v>12.21</v>
      </c>
      <c r="K31" s="118">
        <v>8.84</v>
      </c>
      <c r="L31" s="118">
        <v>8.65</v>
      </c>
      <c r="M31" s="136">
        <v>6.2799999999999994</v>
      </c>
      <c r="N31" s="89">
        <v>18.100000000000001</v>
      </c>
    </row>
    <row r="32" spans="1:14" x14ac:dyDescent="0.2">
      <c r="A32" s="5"/>
      <c r="B32" s="137"/>
      <c r="C32" s="101" t="s">
        <v>63</v>
      </c>
      <c r="D32" s="102">
        <v>26.5</v>
      </c>
      <c r="E32" s="105">
        <v>26.27</v>
      </c>
      <c r="F32" s="138">
        <v>21.06</v>
      </c>
      <c r="G32" s="129">
        <v>25.72</v>
      </c>
      <c r="H32" s="104">
        <v>47.68</v>
      </c>
      <c r="I32" s="105">
        <v>30.52</v>
      </c>
      <c r="J32" s="105">
        <v>21.31</v>
      </c>
      <c r="K32" s="105">
        <v>18.440000000000001</v>
      </c>
      <c r="L32" s="102">
        <v>19.12</v>
      </c>
      <c r="M32" s="129">
        <v>12.73</v>
      </c>
      <c r="N32" s="106">
        <v>25.49</v>
      </c>
    </row>
    <row r="33" spans="1:14" ht="25.5" customHeight="1" x14ac:dyDescent="0.2">
      <c r="A33" s="17"/>
      <c r="B33" s="562" t="s">
        <v>105</v>
      </c>
      <c r="C33" s="563"/>
      <c r="D33" s="139"/>
      <c r="E33" s="107"/>
      <c r="F33" s="107"/>
      <c r="G33" s="108"/>
      <c r="H33" s="109"/>
      <c r="I33" s="107"/>
      <c r="J33" s="107"/>
      <c r="K33" s="107"/>
      <c r="L33" s="110"/>
      <c r="M33" s="111"/>
      <c r="N33" s="112"/>
    </row>
    <row r="34" spans="1:14" x14ac:dyDescent="0.2">
      <c r="A34" s="17"/>
      <c r="B34" s="115"/>
      <c r="C34" s="115" t="s">
        <v>28</v>
      </c>
      <c r="D34" s="107"/>
      <c r="E34" s="107"/>
      <c r="F34" s="107"/>
      <c r="G34" s="108"/>
      <c r="H34" s="109"/>
      <c r="I34" s="107"/>
      <c r="J34" s="107"/>
      <c r="K34" s="107"/>
      <c r="L34" s="110"/>
      <c r="M34" s="111"/>
      <c r="N34" s="112"/>
    </row>
    <row r="35" spans="1:14" x14ac:dyDescent="0.2">
      <c r="A35" s="17"/>
      <c r="B35" s="113"/>
      <c r="C35" s="78" t="s">
        <v>61</v>
      </c>
      <c r="D35" s="91">
        <v>14.08</v>
      </c>
      <c r="E35" s="91">
        <v>5.53</v>
      </c>
      <c r="F35" s="91">
        <v>6.9</v>
      </c>
      <c r="G35" s="92">
        <v>6.87</v>
      </c>
      <c r="H35" s="93">
        <v>12.59</v>
      </c>
      <c r="I35" s="91">
        <v>7.18</v>
      </c>
      <c r="J35" s="91">
        <v>3.01</v>
      </c>
      <c r="K35" s="91">
        <v>3.26</v>
      </c>
      <c r="L35" s="98">
        <v>7.27</v>
      </c>
      <c r="M35" s="99">
        <v>5.15</v>
      </c>
      <c r="N35" s="97">
        <v>6.69</v>
      </c>
    </row>
    <row r="36" spans="1:14" x14ac:dyDescent="0.2">
      <c r="A36" s="17"/>
      <c r="B36" s="113"/>
      <c r="C36" s="90" t="s">
        <v>62</v>
      </c>
      <c r="D36" s="91">
        <v>11.11</v>
      </c>
      <c r="E36" s="91">
        <v>4.5</v>
      </c>
      <c r="F36" s="91">
        <v>9</v>
      </c>
      <c r="G36" s="92">
        <v>6.02</v>
      </c>
      <c r="H36" s="93">
        <v>10.33</v>
      </c>
      <c r="I36" s="91">
        <v>6</v>
      </c>
      <c r="J36" s="91">
        <v>2.88</v>
      </c>
      <c r="K36" s="91">
        <v>2.6</v>
      </c>
      <c r="L36" s="98">
        <v>8.2799999999999994</v>
      </c>
      <c r="M36" s="99">
        <v>5.0999999999999996</v>
      </c>
      <c r="N36" s="97">
        <v>6.05</v>
      </c>
    </row>
    <row r="37" spans="1:14" x14ac:dyDescent="0.2">
      <c r="A37" s="17"/>
      <c r="B37" s="113"/>
      <c r="C37" s="101" t="s">
        <v>63</v>
      </c>
      <c r="D37" s="102">
        <v>12.4</v>
      </c>
      <c r="E37" s="102">
        <v>3.5</v>
      </c>
      <c r="F37" s="91">
        <v>3.7</v>
      </c>
      <c r="G37" s="103">
        <v>4.5999999999999996</v>
      </c>
      <c r="H37" s="104">
        <v>7.01</v>
      </c>
      <c r="I37" s="102">
        <v>3.24</v>
      </c>
      <c r="J37" s="91">
        <v>1.24</v>
      </c>
      <c r="K37" s="91">
        <v>2.83</v>
      </c>
      <c r="L37" s="98">
        <v>6.41</v>
      </c>
      <c r="M37" s="99">
        <v>6.74</v>
      </c>
      <c r="N37" s="97">
        <v>4.5</v>
      </c>
    </row>
    <row r="38" spans="1:14" x14ac:dyDescent="0.2">
      <c r="A38" s="17"/>
      <c r="B38" s="115"/>
      <c r="C38" s="115" t="s">
        <v>29</v>
      </c>
      <c r="D38" s="107"/>
      <c r="E38" s="107"/>
      <c r="F38" s="139"/>
      <c r="G38" s="108"/>
      <c r="H38" s="109"/>
      <c r="I38" s="107"/>
      <c r="J38" s="139"/>
      <c r="K38" s="139"/>
      <c r="L38" s="139"/>
      <c r="M38" s="140"/>
      <c r="N38" s="122"/>
    </row>
    <row r="39" spans="1:14" x14ac:dyDescent="0.2">
      <c r="A39" s="17"/>
      <c r="B39" s="113"/>
      <c r="C39" s="78" t="s">
        <v>61</v>
      </c>
      <c r="D39" s="91">
        <v>22.64</v>
      </c>
      <c r="E39" s="91">
        <v>11.62</v>
      </c>
      <c r="F39" s="91">
        <v>14.12</v>
      </c>
      <c r="G39" s="92">
        <v>13.41</v>
      </c>
      <c r="H39" s="93">
        <v>20.45</v>
      </c>
      <c r="I39" s="91">
        <v>13.51</v>
      </c>
      <c r="J39" s="91">
        <v>5.1100000000000003</v>
      </c>
      <c r="K39" s="91">
        <v>10.93</v>
      </c>
      <c r="L39" s="98">
        <v>14.88</v>
      </c>
      <c r="M39" s="99">
        <v>11.45</v>
      </c>
      <c r="N39" s="97">
        <v>13.22</v>
      </c>
    </row>
    <row r="40" spans="1:14" x14ac:dyDescent="0.2">
      <c r="A40" s="17"/>
      <c r="B40" s="113"/>
      <c r="C40" s="90" t="s">
        <v>62</v>
      </c>
      <c r="D40" s="91">
        <v>18.989999999999998</v>
      </c>
      <c r="E40" s="91">
        <v>9.6</v>
      </c>
      <c r="F40" s="91">
        <v>13.45</v>
      </c>
      <c r="G40" s="92">
        <v>11.61</v>
      </c>
      <c r="H40" s="93">
        <v>14.61</v>
      </c>
      <c r="I40" s="91">
        <v>10.84</v>
      </c>
      <c r="J40" s="91">
        <v>3.78</v>
      </c>
      <c r="K40" s="91">
        <v>10.8</v>
      </c>
      <c r="L40" s="98">
        <v>14.91</v>
      </c>
      <c r="M40" s="99">
        <v>11.36</v>
      </c>
      <c r="N40" s="97">
        <v>11.47</v>
      </c>
    </row>
    <row r="41" spans="1:14" x14ac:dyDescent="0.2">
      <c r="A41" s="17"/>
      <c r="B41" s="113"/>
      <c r="C41" s="101" t="s">
        <v>63</v>
      </c>
      <c r="D41" s="91">
        <v>20.9</v>
      </c>
      <c r="E41" s="91">
        <v>6.7</v>
      </c>
      <c r="F41" s="91">
        <v>10.4</v>
      </c>
      <c r="G41" s="92">
        <v>9.5</v>
      </c>
      <c r="H41" s="98">
        <v>10.050000000000001</v>
      </c>
      <c r="I41" s="91">
        <v>7.08</v>
      </c>
      <c r="J41" s="91">
        <v>3.02</v>
      </c>
      <c r="K41" s="91">
        <v>9.0299999999999994</v>
      </c>
      <c r="L41" s="98">
        <v>12.86</v>
      </c>
      <c r="M41" s="99">
        <v>14.08</v>
      </c>
      <c r="N41" s="97">
        <v>9.3000000000000007</v>
      </c>
    </row>
    <row r="42" spans="1:14" ht="3" customHeight="1" x14ac:dyDescent="0.2">
      <c r="A42" s="18"/>
      <c r="B42" s="19"/>
      <c r="C42" s="20"/>
      <c r="D42" s="4"/>
      <c r="E42" s="4"/>
      <c r="F42" s="4"/>
      <c r="G42" s="21"/>
      <c r="H42" s="22"/>
      <c r="I42" s="4"/>
      <c r="J42" s="4"/>
      <c r="K42" s="4"/>
      <c r="L42" s="4"/>
      <c r="M42" s="21"/>
      <c r="N42" s="23"/>
    </row>
    <row r="43" spans="1:14" ht="6.75" customHeight="1" x14ac:dyDescent="0.2">
      <c r="N43" s="12"/>
    </row>
    <row r="44" spans="1:14" ht="12.75" customHeight="1" x14ac:dyDescent="0.2">
      <c r="B44" s="13"/>
      <c r="C44" s="70" t="s">
        <v>101</v>
      </c>
      <c r="D44" s="71"/>
      <c r="E44" s="71"/>
      <c r="F44" s="71"/>
      <c r="G44" s="71"/>
      <c r="H44" s="71"/>
    </row>
    <row r="45" spans="1:14" ht="12.75" customHeight="1" x14ac:dyDescent="0.2">
      <c r="B45" s="13"/>
      <c r="C45" s="70" t="s">
        <v>102</v>
      </c>
      <c r="D45" s="71"/>
      <c r="E45" s="71"/>
      <c r="F45" s="71"/>
      <c r="G45" s="71"/>
      <c r="H45" s="71"/>
    </row>
    <row r="46" spans="1:14" ht="15" customHeight="1" x14ac:dyDescent="0.2">
      <c r="C46" s="70" t="s">
        <v>84</v>
      </c>
      <c r="D46" s="141"/>
      <c r="E46" s="71"/>
      <c r="F46" s="71"/>
      <c r="G46" s="71"/>
      <c r="H46" s="71"/>
      <c r="N46" s="8"/>
    </row>
    <row r="47" spans="1:14" ht="15" customHeight="1" x14ac:dyDescent="0.2">
      <c r="C47" s="70" t="s">
        <v>85</v>
      </c>
      <c r="D47" s="142"/>
      <c r="E47" s="71"/>
      <c r="F47" s="71"/>
      <c r="G47" s="71"/>
      <c r="H47" s="71"/>
      <c r="N47" s="8"/>
    </row>
    <row r="48" spans="1:14" ht="15" customHeight="1" x14ac:dyDescent="0.2">
      <c r="C48" s="70" t="s">
        <v>77</v>
      </c>
      <c r="D48" s="71"/>
      <c r="E48" s="71"/>
      <c r="F48" s="71"/>
      <c r="G48" s="71"/>
      <c r="H48" s="71"/>
      <c r="N48" s="8"/>
    </row>
    <row r="49" spans="2:14" x14ac:dyDescent="0.2">
      <c r="B49" s="13"/>
      <c r="C49" s="70" t="s">
        <v>103</v>
      </c>
      <c r="D49" s="71"/>
      <c r="E49" s="71"/>
      <c r="F49" s="71"/>
      <c r="G49" s="71"/>
      <c r="H49" s="71"/>
    </row>
    <row r="50" spans="2:14" x14ac:dyDescent="0.2">
      <c r="B50" s="13"/>
      <c r="C50" s="77"/>
      <c r="D50" s="143"/>
      <c r="E50" s="143"/>
      <c r="F50" s="143"/>
      <c r="G50" s="143"/>
      <c r="H50" s="143"/>
      <c r="I50" s="2"/>
      <c r="J50" s="2"/>
      <c r="K50" s="2"/>
    </row>
    <row r="52" spans="2:14" x14ac:dyDescent="0.2">
      <c r="C52"/>
      <c r="D52" s="38"/>
      <c r="E52" s="38"/>
      <c r="F52" s="38"/>
      <c r="G52" s="38"/>
      <c r="H52" s="38"/>
      <c r="I52" s="38"/>
      <c r="J52" s="38"/>
      <c r="K52" s="38"/>
      <c r="L52" s="38"/>
      <c r="M52" s="38"/>
      <c r="N52" s="38"/>
    </row>
    <row r="53" spans="2:14" x14ac:dyDescent="0.2">
      <c r="C53" s="31"/>
      <c r="D53" s="38"/>
      <c r="E53" s="38"/>
      <c r="F53" s="38"/>
      <c r="G53" s="38"/>
      <c r="H53" s="38"/>
      <c r="I53" s="38"/>
      <c r="J53" s="38"/>
      <c r="K53" s="38"/>
      <c r="L53" s="38"/>
      <c r="M53" s="38"/>
      <c r="N53" s="38"/>
    </row>
    <row r="54" spans="2:14" x14ac:dyDescent="0.2">
      <c r="C54"/>
      <c r="D54" s="38"/>
      <c r="E54" s="38"/>
      <c r="F54" s="38"/>
      <c r="G54" s="38"/>
      <c r="H54" s="38"/>
      <c r="I54" s="38"/>
      <c r="J54" s="38"/>
      <c r="K54" s="38"/>
      <c r="L54" s="38"/>
      <c r="M54" s="38"/>
      <c r="N54" s="38"/>
    </row>
    <row r="320" spans="3:11" x14ac:dyDescent="0.2">
      <c r="C320" s="1"/>
      <c r="D320" s="2"/>
      <c r="E320" s="2"/>
      <c r="F320" s="2"/>
      <c r="G320" s="2"/>
      <c r="H320" s="2"/>
      <c r="I320" s="2"/>
      <c r="J320" s="2"/>
      <c r="K320" s="2"/>
    </row>
  </sheetData>
  <mergeCells count="11">
    <mergeCell ref="H3:M3"/>
    <mergeCell ref="D4:D5"/>
    <mergeCell ref="E4:E5"/>
    <mergeCell ref="F4:F5"/>
    <mergeCell ref="G4:G5"/>
    <mergeCell ref="B11:C11"/>
    <mergeCell ref="B6:C6"/>
    <mergeCell ref="B33:C33"/>
    <mergeCell ref="B29:C29"/>
    <mergeCell ref="B1:E1"/>
    <mergeCell ref="D3:G3"/>
  </mergeCells>
  <phoneticPr fontId="9" type="noConversion"/>
  <pageMargins left="0" right="0" top="0" bottom="0" header="0" footer="0"/>
  <pageSetup paperSize="9" scale="85"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L72"/>
  <sheetViews>
    <sheetView zoomScaleNormal="100" zoomScaleSheetLayoutView="100" workbookViewId="0"/>
  </sheetViews>
  <sheetFormatPr baseColWidth="10" defaultRowHeight="15" x14ac:dyDescent="0.25"/>
  <cols>
    <col min="1" max="1" width="1.85546875" style="64" customWidth="1"/>
    <col min="2" max="2" width="34.5703125" style="165" customWidth="1"/>
    <col min="3" max="3" width="11.5703125" style="65" customWidth="1"/>
    <col min="4" max="4" width="9.7109375" style="65" customWidth="1"/>
    <col min="5" max="5" width="12" style="65" customWidth="1"/>
    <col min="6" max="6" width="12.140625" style="65" customWidth="1"/>
    <col min="7" max="7" width="13.42578125" style="65" customWidth="1"/>
    <col min="8" max="8" width="14.28515625" style="65" customWidth="1"/>
    <col min="9" max="9" width="14.140625" style="65" customWidth="1"/>
    <col min="10" max="10" width="14" style="65" customWidth="1"/>
    <col min="11" max="11" width="11.5703125" style="65" customWidth="1"/>
    <col min="12" max="12" width="11.7109375" style="65" customWidth="1"/>
    <col min="13" max="13" width="14.7109375" style="65" customWidth="1"/>
    <col min="14" max="37" width="11.42578125" style="66"/>
    <col min="38" max="16384" width="11.42578125" style="64"/>
  </cols>
  <sheetData>
    <row r="1" spans="1:38" x14ac:dyDescent="0.25">
      <c r="A1" s="165" t="s">
        <v>164</v>
      </c>
      <c r="D1" s="166"/>
    </row>
    <row r="2" spans="1:38" x14ac:dyDescent="0.25">
      <c r="L2" s="167" t="s">
        <v>30</v>
      </c>
    </row>
    <row r="3" spans="1:38" ht="21.75" customHeight="1" x14ac:dyDescent="0.25">
      <c r="A3" s="168"/>
      <c r="B3" s="169"/>
      <c r="C3" s="591" t="s">
        <v>45</v>
      </c>
      <c r="D3" s="589"/>
      <c r="E3" s="589"/>
      <c r="F3" s="590"/>
      <c r="G3" s="588" t="s">
        <v>31</v>
      </c>
      <c r="H3" s="589"/>
      <c r="I3" s="589"/>
      <c r="J3" s="589"/>
      <c r="K3" s="589"/>
      <c r="L3" s="590"/>
      <c r="M3" s="170" t="s">
        <v>1</v>
      </c>
    </row>
    <row r="4" spans="1:38" ht="12.75" customHeight="1" x14ac:dyDescent="0.25">
      <c r="A4" s="66"/>
      <c r="B4" s="171"/>
      <c r="C4" s="574" t="s">
        <v>2</v>
      </c>
      <c r="D4" s="574" t="s">
        <v>3</v>
      </c>
      <c r="E4" s="574" t="s">
        <v>4</v>
      </c>
      <c r="F4" s="586" t="s">
        <v>5</v>
      </c>
      <c r="G4" s="277" t="s">
        <v>18</v>
      </c>
      <c r="H4" s="278" t="s">
        <v>6</v>
      </c>
      <c r="I4" s="278" t="s">
        <v>7</v>
      </c>
      <c r="J4" s="278" t="s">
        <v>8</v>
      </c>
      <c r="K4" s="278" t="s">
        <v>9</v>
      </c>
      <c r="L4" s="279" t="s">
        <v>10</v>
      </c>
      <c r="M4" s="172" t="s">
        <v>11</v>
      </c>
    </row>
    <row r="5" spans="1:38" s="176" customFormat="1" ht="30" x14ac:dyDescent="0.25">
      <c r="A5" s="173"/>
      <c r="B5" s="174"/>
      <c r="C5" s="575"/>
      <c r="D5" s="575"/>
      <c r="E5" s="575"/>
      <c r="F5" s="587"/>
      <c r="G5" s="280" t="s">
        <v>113</v>
      </c>
      <c r="H5" s="281" t="s">
        <v>12</v>
      </c>
      <c r="I5" s="281" t="s">
        <v>13</v>
      </c>
      <c r="J5" s="282" t="s">
        <v>107</v>
      </c>
      <c r="K5" s="281" t="s">
        <v>15</v>
      </c>
      <c r="L5" s="283" t="s">
        <v>83</v>
      </c>
      <c r="M5" s="175"/>
      <c r="O5" s="166"/>
      <c r="P5" s="166"/>
      <c r="Q5" s="166"/>
      <c r="R5" s="166"/>
      <c r="S5" s="166"/>
      <c r="T5" s="166"/>
      <c r="U5" s="166"/>
      <c r="V5" s="166"/>
      <c r="W5" s="166"/>
      <c r="X5" s="166"/>
      <c r="Y5" s="166"/>
      <c r="Z5" s="166"/>
      <c r="AA5" s="166"/>
      <c r="AB5" s="166"/>
      <c r="AC5" s="166"/>
      <c r="AD5" s="166"/>
      <c r="AE5" s="166"/>
      <c r="AF5" s="166"/>
      <c r="AG5" s="166"/>
      <c r="AH5" s="166"/>
      <c r="AI5" s="166"/>
      <c r="AJ5" s="166"/>
      <c r="AK5" s="166"/>
    </row>
    <row r="6" spans="1:38" ht="31.5" customHeight="1" x14ac:dyDescent="0.25">
      <c r="A6" s="576" t="s">
        <v>82</v>
      </c>
      <c r="B6" s="577"/>
      <c r="C6" s="179"/>
      <c r="D6" s="179"/>
      <c r="E6" s="179"/>
      <c r="F6" s="180"/>
      <c r="G6" s="181"/>
      <c r="H6" s="179"/>
      <c r="I6" s="182"/>
      <c r="J6" s="183"/>
      <c r="K6" s="179"/>
      <c r="L6" s="180"/>
      <c r="M6" s="184"/>
    </row>
    <row r="7" spans="1:38" x14ac:dyDescent="0.25">
      <c r="A7" s="66"/>
      <c r="B7" s="178">
        <v>1994</v>
      </c>
      <c r="C7" s="179">
        <v>20.440000000000001</v>
      </c>
      <c r="D7" s="179">
        <v>36.880000000000003</v>
      </c>
      <c r="E7" s="179">
        <v>21.84</v>
      </c>
      <c r="F7" s="180">
        <v>26.07</v>
      </c>
      <c r="G7" s="181">
        <v>19.940000000000001</v>
      </c>
      <c r="H7" s="179">
        <v>29.65</v>
      </c>
      <c r="I7" s="182">
        <v>26.98</v>
      </c>
      <c r="J7" s="185">
        <v>21.15</v>
      </c>
      <c r="K7" s="179">
        <v>32.200000000000003</v>
      </c>
      <c r="L7" s="180">
        <v>35.26</v>
      </c>
      <c r="M7" s="184">
        <v>28.3</v>
      </c>
    </row>
    <row r="8" spans="1:38" x14ac:dyDescent="0.25">
      <c r="A8" s="66"/>
      <c r="B8" s="171" t="s">
        <v>61</v>
      </c>
      <c r="C8" s="179">
        <v>19.170000000000002</v>
      </c>
      <c r="D8" s="179">
        <v>46.41</v>
      </c>
      <c r="E8" s="179">
        <v>31.75</v>
      </c>
      <c r="F8" s="180">
        <v>30.69</v>
      </c>
      <c r="G8" s="181">
        <v>26.55</v>
      </c>
      <c r="H8" s="179">
        <v>35.93</v>
      </c>
      <c r="I8" s="182">
        <v>31.21</v>
      </c>
      <c r="J8" s="185">
        <v>24.17</v>
      </c>
      <c r="K8" s="179">
        <v>43.16</v>
      </c>
      <c r="L8" s="180">
        <v>39.97</v>
      </c>
      <c r="M8" s="184">
        <v>34.380000000000003</v>
      </c>
    </row>
    <row r="9" spans="1:38" x14ac:dyDescent="0.25">
      <c r="A9" s="66"/>
      <c r="B9" s="178" t="s">
        <v>62</v>
      </c>
      <c r="C9" s="186">
        <v>14.54</v>
      </c>
      <c r="D9" s="186">
        <v>45.67</v>
      </c>
      <c r="E9" s="186">
        <v>28.05</v>
      </c>
      <c r="F9" s="187">
        <v>33.96</v>
      </c>
      <c r="G9" s="188">
        <v>30.29</v>
      </c>
      <c r="H9" s="186">
        <v>37.090000000000003</v>
      </c>
      <c r="I9" s="189">
        <v>33.85</v>
      </c>
      <c r="J9" s="190">
        <v>30.71</v>
      </c>
      <c r="K9" s="186">
        <v>41.3</v>
      </c>
      <c r="L9" s="187">
        <v>37.33</v>
      </c>
      <c r="M9" s="191">
        <v>35.51</v>
      </c>
    </row>
    <row r="10" spans="1:38" x14ac:dyDescent="0.25">
      <c r="A10" s="66"/>
      <c r="B10" s="192" t="s">
        <v>63</v>
      </c>
      <c r="C10" s="193">
        <v>12.61</v>
      </c>
      <c r="D10" s="194">
        <v>40.28</v>
      </c>
      <c r="E10" s="194">
        <v>23.51</v>
      </c>
      <c r="F10" s="195">
        <v>31.79</v>
      </c>
      <c r="G10" s="196">
        <v>27.7</v>
      </c>
      <c r="H10" s="194">
        <v>34.880000000000003</v>
      </c>
      <c r="I10" s="197">
        <v>31.5</v>
      </c>
      <c r="J10" s="193">
        <v>25.4</v>
      </c>
      <c r="K10" s="194">
        <v>41.06</v>
      </c>
      <c r="L10" s="195">
        <v>34.17</v>
      </c>
      <c r="M10" s="198">
        <v>32.29</v>
      </c>
    </row>
    <row r="11" spans="1:38" s="207" customFormat="1" ht="12.75" customHeight="1" x14ac:dyDescent="0.25">
      <c r="A11" s="511" t="s">
        <v>24</v>
      </c>
      <c r="B11" s="171"/>
      <c r="C11" s="199"/>
      <c r="D11" s="200"/>
      <c r="E11" s="200"/>
      <c r="F11" s="201"/>
      <c r="G11" s="202"/>
      <c r="H11" s="200"/>
      <c r="I11" s="203"/>
      <c r="J11" s="199"/>
      <c r="K11" s="200"/>
      <c r="L11" s="204"/>
      <c r="M11" s="205"/>
      <c r="N11" s="6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row>
    <row r="12" spans="1:38" s="207" customFormat="1" ht="30" customHeight="1" x14ac:dyDescent="0.25">
      <c r="A12" s="578" t="s">
        <v>185</v>
      </c>
      <c r="B12" s="579"/>
      <c r="C12" s="209"/>
      <c r="D12" s="210"/>
      <c r="E12" s="210"/>
      <c r="F12" s="211"/>
      <c r="G12" s="212"/>
      <c r="H12" s="210"/>
      <c r="I12" s="213"/>
      <c r="J12" s="209"/>
      <c r="K12" s="210"/>
      <c r="L12" s="214"/>
      <c r="M12" s="215"/>
      <c r="N12" s="6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row>
    <row r="13" spans="1:38" s="207" customFormat="1" x14ac:dyDescent="0.25">
      <c r="A13" s="206"/>
      <c r="B13" s="178">
        <v>1994</v>
      </c>
      <c r="C13" s="179">
        <v>21.38</v>
      </c>
      <c r="D13" s="179">
        <v>35.97</v>
      </c>
      <c r="E13" s="179">
        <v>29.06</v>
      </c>
      <c r="F13" s="216">
        <v>61</v>
      </c>
      <c r="G13" s="181">
        <v>64.89</v>
      </c>
      <c r="H13" s="179">
        <v>60.27</v>
      </c>
      <c r="I13" s="182">
        <v>60.79</v>
      </c>
      <c r="J13" s="185">
        <v>67.510000000000005</v>
      </c>
      <c r="K13" s="179">
        <v>34.03</v>
      </c>
      <c r="L13" s="216">
        <v>20.46</v>
      </c>
      <c r="M13" s="184">
        <v>49.83</v>
      </c>
      <c r="N13" s="6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row>
    <row r="14" spans="1:38" s="207" customFormat="1" x14ac:dyDescent="0.25">
      <c r="A14" s="206"/>
      <c r="B14" s="171" t="s">
        <v>61</v>
      </c>
      <c r="C14" s="179">
        <v>26.03</v>
      </c>
      <c r="D14" s="179">
        <v>42.88</v>
      </c>
      <c r="E14" s="179">
        <v>37.9</v>
      </c>
      <c r="F14" s="216">
        <v>62.9</v>
      </c>
      <c r="G14" s="181">
        <v>66.180000000000007</v>
      </c>
      <c r="H14" s="179">
        <v>63.56</v>
      </c>
      <c r="I14" s="182">
        <v>64.34</v>
      </c>
      <c r="J14" s="185">
        <v>69.400000000000006</v>
      </c>
      <c r="K14" s="179">
        <v>41.8</v>
      </c>
      <c r="L14" s="216">
        <v>27.64</v>
      </c>
      <c r="M14" s="184">
        <v>55.22</v>
      </c>
      <c r="N14" s="6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row>
    <row r="15" spans="1:38" s="207" customFormat="1" x14ac:dyDescent="0.25">
      <c r="A15" s="206"/>
      <c r="B15" s="178" t="s">
        <v>62</v>
      </c>
      <c r="C15" s="190">
        <v>21.82</v>
      </c>
      <c r="D15" s="186">
        <v>48.58</v>
      </c>
      <c r="E15" s="186">
        <v>42.61</v>
      </c>
      <c r="F15" s="187">
        <v>61.63</v>
      </c>
      <c r="G15" s="188">
        <v>68.209999999999994</v>
      </c>
      <c r="H15" s="190">
        <v>64.47</v>
      </c>
      <c r="I15" s="217">
        <v>66.14</v>
      </c>
      <c r="J15" s="190">
        <v>64.099999999999994</v>
      </c>
      <c r="K15" s="186">
        <v>45.82</v>
      </c>
      <c r="L15" s="218">
        <v>30.61</v>
      </c>
      <c r="M15" s="191">
        <v>56.8</v>
      </c>
      <c r="N15" s="6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row>
    <row r="16" spans="1:38" s="207" customFormat="1" x14ac:dyDescent="0.25">
      <c r="A16" s="206"/>
      <c r="B16" s="178" t="s">
        <v>63</v>
      </c>
      <c r="C16" s="186">
        <v>21.7</v>
      </c>
      <c r="D16" s="190">
        <v>50.1</v>
      </c>
      <c r="E16" s="190">
        <v>43.8</v>
      </c>
      <c r="F16" s="218">
        <v>58.8</v>
      </c>
      <c r="G16" s="188">
        <v>63.9</v>
      </c>
      <c r="H16" s="186">
        <v>59.37</v>
      </c>
      <c r="I16" s="189">
        <v>65.040000000000006</v>
      </c>
      <c r="J16" s="190">
        <v>62.42</v>
      </c>
      <c r="K16" s="186">
        <v>44.53</v>
      </c>
      <c r="L16" s="187">
        <v>30.1</v>
      </c>
      <c r="M16" s="191">
        <v>55.69</v>
      </c>
      <c r="N16" s="6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row>
    <row r="17" spans="1:38" s="207" customFormat="1" ht="27" customHeight="1" x14ac:dyDescent="0.25">
      <c r="A17" s="568" t="s">
        <v>34</v>
      </c>
      <c r="B17" s="569"/>
      <c r="C17" s="209"/>
      <c r="D17" s="210"/>
      <c r="E17" s="210"/>
      <c r="F17" s="214"/>
      <c r="G17" s="212"/>
      <c r="H17" s="210"/>
      <c r="I17" s="213"/>
      <c r="J17" s="209"/>
      <c r="K17" s="210"/>
      <c r="L17" s="214"/>
      <c r="M17" s="215"/>
      <c r="N17" s="6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row>
    <row r="18" spans="1:38" s="207" customFormat="1" x14ac:dyDescent="0.25">
      <c r="A18" s="206"/>
      <c r="B18" s="219">
        <v>1994</v>
      </c>
      <c r="C18" s="185">
        <v>30.79</v>
      </c>
      <c r="D18" s="179">
        <v>50.81</v>
      </c>
      <c r="E18" s="179">
        <v>36.93</v>
      </c>
      <c r="F18" s="180">
        <v>32.53</v>
      </c>
      <c r="G18" s="181">
        <v>25.55</v>
      </c>
      <c r="H18" s="179">
        <v>36.4</v>
      </c>
      <c r="I18" s="182">
        <v>29.74</v>
      </c>
      <c r="J18" s="185">
        <v>20.99</v>
      </c>
      <c r="K18" s="179">
        <v>52.09</v>
      </c>
      <c r="L18" s="180">
        <v>50.72</v>
      </c>
      <c r="M18" s="184">
        <v>37.619999999999997</v>
      </c>
      <c r="N18" s="6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row>
    <row r="19" spans="1:38" s="207" customFormat="1" x14ac:dyDescent="0.25">
      <c r="A19" s="206"/>
      <c r="B19" s="171" t="s">
        <v>61</v>
      </c>
      <c r="C19" s="179">
        <v>35.71</v>
      </c>
      <c r="D19" s="179">
        <v>56.28</v>
      </c>
      <c r="E19" s="179">
        <v>51.84</v>
      </c>
      <c r="F19" s="180">
        <v>36.26</v>
      </c>
      <c r="G19" s="181">
        <v>32.79</v>
      </c>
      <c r="H19" s="179">
        <v>40.44</v>
      </c>
      <c r="I19" s="182">
        <v>32.9</v>
      </c>
      <c r="J19" s="185">
        <v>23.97</v>
      </c>
      <c r="K19" s="179">
        <v>59.34</v>
      </c>
      <c r="L19" s="180">
        <v>56.14</v>
      </c>
      <c r="M19" s="184">
        <v>42.47</v>
      </c>
      <c r="N19" s="6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row>
    <row r="20" spans="1:38" s="207" customFormat="1" x14ac:dyDescent="0.25">
      <c r="A20" s="206"/>
      <c r="B20" s="178" t="s">
        <v>62</v>
      </c>
      <c r="C20" s="186">
        <v>28.86</v>
      </c>
      <c r="D20" s="186">
        <v>53.71</v>
      </c>
      <c r="E20" s="186">
        <v>43.39</v>
      </c>
      <c r="F20" s="187">
        <v>37.65</v>
      </c>
      <c r="G20" s="188">
        <v>35.42</v>
      </c>
      <c r="H20" s="186">
        <v>38.61</v>
      </c>
      <c r="I20" s="189">
        <v>34.299999999999997</v>
      </c>
      <c r="J20" s="190">
        <v>28.43</v>
      </c>
      <c r="K20" s="186">
        <v>55.49</v>
      </c>
      <c r="L20" s="187">
        <v>52.61</v>
      </c>
      <c r="M20" s="191">
        <v>41.2</v>
      </c>
      <c r="N20" s="6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row>
    <row r="21" spans="1:38" s="207" customFormat="1" x14ac:dyDescent="0.25">
      <c r="A21" s="206"/>
      <c r="B21" s="192" t="s">
        <v>63</v>
      </c>
      <c r="C21" s="186">
        <v>25.25</v>
      </c>
      <c r="D21" s="186">
        <v>44.4</v>
      </c>
      <c r="E21" s="186">
        <v>37.049999999999997</v>
      </c>
      <c r="F21" s="187">
        <v>32.9</v>
      </c>
      <c r="G21" s="188">
        <v>29.48</v>
      </c>
      <c r="H21" s="186">
        <v>33.89</v>
      </c>
      <c r="I21" s="189">
        <v>29.36</v>
      </c>
      <c r="J21" s="190">
        <v>21.98</v>
      </c>
      <c r="K21" s="186">
        <v>52.29</v>
      </c>
      <c r="L21" s="187">
        <v>47.63</v>
      </c>
      <c r="M21" s="191">
        <v>35</v>
      </c>
      <c r="N21" s="6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row>
    <row r="22" spans="1:38" s="207" customFormat="1" ht="29.25" customHeight="1" x14ac:dyDescent="0.25">
      <c r="A22" s="580" t="s">
        <v>186</v>
      </c>
      <c r="B22" s="581"/>
      <c r="C22" s="209"/>
      <c r="D22" s="210"/>
      <c r="E22" s="210"/>
      <c r="F22" s="214"/>
      <c r="G22" s="212"/>
      <c r="H22" s="210"/>
      <c r="I22" s="213"/>
      <c r="J22" s="209"/>
      <c r="K22" s="210"/>
      <c r="L22" s="214"/>
      <c r="M22" s="215"/>
      <c r="N22" s="6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row>
    <row r="23" spans="1:38" s="207" customFormat="1" x14ac:dyDescent="0.25">
      <c r="A23" s="206"/>
      <c r="B23" s="178">
        <v>1994</v>
      </c>
      <c r="C23" s="179">
        <v>20.43</v>
      </c>
      <c r="D23" s="179">
        <v>33.5</v>
      </c>
      <c r="E23" s="179">
        <v>29.4</v>
      </c>
      <c r="F23" s="180">
        <v>23.18</v>
      </c>
      <c r="G23" s="181">
        <v>22.71</v>
      </c>
      <c r="H23" s="179">
        <v>26.7</v>
      </c>
      <c r="I23" s="182">
        <v>25.03</v>
      </c>
      <c r="J23" s="185">
        <v>18.420000000000002</v>
      </c>
      <c r="K23" s="179">
        <v>29.03</v>
      </c>
      <c r="L23" s="180">
        <v>33.08</v>
      </c>
      <c r="M23" s="184">
        <v>26.26</v>
      </c>
      <c r="N23" s="6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row>
    <row r="24" spans="1:38" s="207" customFormat="1" x14ac:dyDescent="0.25">
      <c r="A24" s="206"/>
      <c r="B24" s="171" t="s">
        <v>61</v>
      </c>
      <c r="C24" s="179">
        <v>22.53</v>
      </c>
      <c r="D24" s="179">
        <v>36.549999999999997</v>
      </c>
      <c r="E24" s="179">
        <v>32.35</v>
      </c>
      <c r="F24" s="180">
        <v>24.28</v>
      </c>
      <c r="G24" s="181">
        <v>27.44</v>
      </c>
      <c r="H24" s="179">
        <v>27.51</v>
      </c>
      <c r="I24" s="182">
        <v>25.18</v>
      </c>
      <c r="J24" s="185">
        <v>20.66</v>
      </c>
      <c r="K24" s="179">
        <v>31.67</v>
      </c>
      <c r="L24" s="180">
        <v>33.18</v>
      </c>
      <c r="M24" s="184">
        <v>27.94</v>
      </c>
      <c r="N24" s="6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row>
    <row r="25" spans="1:38" s="207" customFormat="1" x14ac:dyDescent="0.25">
      <c r="A25" s="206"/>
      <c r="B25" s="178" t="s">
        <v>62</v>
      </c>
      <c r="C25" s="186">
        <v>13.44</v>
      </c>
      <c r="D25" s="186">
        <v>34.97</v>
      </c>
      <c r="E25" s="186">
        <v>30.38</v>
      </c>
      <c r="F25" s="187">
        <v>23.67</v>
      </c>
      <c r="G25" s="188">
        <v>26.35</v>
      </c>
      <c r="H25" s="186">
        <v>26.27</v>
      </c>
      <c r="I25" s="189">
        <v>23.3</v>
      </c>
      <c r="J25" s="190">
        <v>21.31</v>
      </c>
      <c r="K25" s="186">
        <v>29.96</v>
      </c>
      <c r="L25" s="187">
        <v>30.19</v>
      </c>
      <c r="M25" s="191">
        <v>26.4</v>
      </c>
      <c r="N25" s="6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row>
    <row r="26" spans="1:38" s="207" customFormat="1" x14ac:dyDescent="0.25">
      <c r="A26" s="206"/>
      <c r="B26" s="178" t="s">
        <v>63</v>
      </c>
      <c r="C26" s="186">
        <v>10.1</v>
      </c>
      <c r="D26" s="186">
        <v>34.299999999999997</v>
      </c>
      <c r="E26" s="186">
        <v>24</v>
      </c>
      <c r="F26" s="187">
        <v>22.3</v>
      </c>
      <c r="G26" s="188">
        <v>26.57</v>
      </c>
      <c r="H26" s="186">
        <v>25.09</v>
      </c>
      <c r="I26" s="189">
        <v>21.78</v>
      </c>
      <c r="J26" s="190">
        <v>16.75</v>
      </c>
      <c r="K26" s="186">
        <v>29.47</v>
      </c>
      <c r="L26" s="187">
        <v>27.61</v>
      </c>
      <c r="M26" s="191">
        <v>24.2</v>
      </c>
      <c r="N26" s="6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row>
    <row r="27" spans="1:38" s="207" customFormat="1" ht="30" customHeight="1" x14ac:dyDescent="0.25">
      <c r="A27" s="570" t="s">
        <v>108</v>
      </c>
      <c r="B27" s="571"/>
      <c r="C27" s="209"/>
      <c r="D27" s="210"/>
      <c r="E27" s="210"/>
      <c r="F27" s="214"/>
      <c r="G27" s="212"/>
      <c r="H27" s="210"/>
      <c r="I27" s="213"/>
      <c r="J27" s="209"/>
      <c r="K27" s="210"/>
      <c r="L27" s="214"/>
      <c r="M27" s="215"/>
      <c r="N27" s="6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row>
    <row r="28" spans="1:38" s="207" customFormat="1" x14ac:dyDescent="0.25">
      <c r="A28" s="206"/>
      <c r="B28" s="178">
        <v>1994</v>
      </c>
      <c r="C28" s="179">
        <v>26.54</v>
      </c>
      <c r="D28" s="179">
        <v>31.12</v>
      </c>
      <c r="E28" s="179">
        <v>31</v>
      </c>
      <c r="F28" s="180">
        <v>26.95</v>
      </c>
      <c r="G28" s="181">
        <v>12.48</v>
      </c>
      <c r="H28" s="179">
        <v>22.89</v>
      </c>
      <c r="I28" s="182">
        <v>25.38</v>
      </c>
      <c r="J28" s="185">
        <v>30.79</v>
      </c>
      <c r="K28" s="179">
        <v>32.99</v>
      </c>
      <c r="L28" s="180">
        <v>40.950000000000003</v>
      </c>
      <c r="M28" s="184">
        <v>28.35</v>
      </c>
      <c r="N28" s="6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row>
    <row r="29" spans="1:38" s="207" customFormat="1" x14ac:dyDescent="0.25">
      <c r="A29" s="206"/>
      <c r="B29" s="171" t="s">
        <v>61</v>
      </c>
      <c r="C29" s="179">
        <v>16.54</v>
      </c>
      <c r="D29" s="179">
        <v>29.81</v>
      </c>
      <c r="E29" s="179">
        <v>25.04</v>
      </c>
      <c r="F29" s="180">
        <v>23.78</v>
      </c>
      <c r="G29" s="181">
        <v>11.47</v>
      </c>
      <c r="H29" s="179">
        <v>21.61</v>
      </c>
      <c r="I29" s="182">
        <v>21.88</v>
      </c>
      <c r="J29" s="185">
        <v>27.32</v>
      </c>
      <c r="K29" s="179">
        <v>32.049999999999997</v>
      </c>
      <c r="L29" s="180">
        <v>36.21</v>
      </c>
      <c r="M29" s="184">
        <v>25.24</v>
      </c>
      <c r="N29" s="6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row>
    <row r="30" spans="1:38" s="207" customFormat="1" x14ac:dyDescent="0.25">
      <c r="A30" s="206"/>
      <c r="B30" s="178" t="s">
        <v>62</v>
      </c>
      <c r="C30" s="186">
        <v>11.14</v>
      </c>
      <c r="D30" s="186">
        <v>28.98</v>
      </c>
      <c r="E30" s="186">
        <v>23.25</v>
      </c>
      <c r="F30" s="187">
        <v>26.89</v>
      </c>
      <c r="G30" s="188">
        <v>14.19</v>
      </c>
      <c r="H30" s="186">
        <v>23.21</v>
      </c>
      <c r="I30" s="189">
        <v>25.64</v>
      </c>
      <c r="J30" s="190">
        <v>33.08</v>
      </c>
      <c r="K30" s="186">
        <v>30.74</v>
      </c>
      <c r="L30" s="187">
        <v>33.520000000000003</v>
      </c>
      <c r="M30" s="191">
        <v>26.8</v>
      </c>
      <c r="N30" s="6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row>
    <row r="31" spans="1:38" s="207" customFormat="1" x14ac:dyDescent="0.25">
      <c r="A31" s="206"/>
      <c r="B31" s="192" t="s">
        <v>81</v>
      </c>
      <c r="C31" s="186">
        <v>11.6</v>
      </c>
      <c r="D31" s="186">
        <v>22.6</v>
      </c>
      <c r="E31" s="186">
        <v>20.9</v>
      </c>
      <c r="F31" s="187">
        <v>26.1</v>
      </c>
      <c r="G31" s="188">
        <v>13.78</v>
      </c>
      <c r="H31" s="186">
        <v>22.64</v>
      </c>
      <c r="I31" s="189">
        <v>26.31</v>
      </c>
      <c r="J31" s="190">
        <v>28.02</v>
      </c>
      <c r="K31" s="186">
        <v>30.71</v>
      </c>
      <c r="L31" s="187">
        <v>27.26</v>
      </c>
      <c r="M31" s="191">
        <v>24.9</v>
      </c>
      <c r="N31" s="6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row>
    <row r="32" spans="1:38" s="207" customFormat="1" x14ac:dyDescent="0.25">
      <c r="A32" s="594" t="s">
        <v>25</v>
      </c>
      <c r="B32" s="595"/>
      <c r="C32" s="209"/>
      <c r="D32" s="210"/>
      <c r="E32" s="210"/>
      <c r="F32" s="214"/>
      <c r="G32" s="212"/>
      <c r="H32" s="210"/>
      <c r="I32" s="213"/>
      <c r="J32" s="209"/>
      <c r="K32" s="210"/>
      <c r="L32" s="214"/>
      <c r="M32" s="215"/>
      <c r="N32" s="6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row>
    <row r="33" spans="1:38" s="207" customFormat="1" x14ac:dyDescent="0.25">
      <c r="A33" s="206"/>
      <c r="B33" s="178">
        <v>1994</v>
      </c>
      <c r="C33" s="179">
        <v>6.37</v>
      </c>
      <c r="D33" s="179">
        <v>15.61</v>
      </c>
      <c r="E33" s="179">
        <v>4.24</v>
      </c>
      <c r="F33" s="180">
        <v>16.059999999999999</v>
      </c>
      <c r="G33" s="181">
        <v>13.58</v>
      </c>
      <c r="H33" s="179">
        <v>19</v>
      </c>
      <c r="I33" s="182">
        <v>25.03</v>
      </c>
      <c r="J33" s="185">
        <v>9.6199999999999992</v>
      </c>
      <c r="K33" s="179">
        <v>11.5</v>
      </c>
      <c r="L33" s="180">
        <v>8.7200000000000006</v>
      </c>
      <c r="M33" s="184">
        <v>14.5</v>
      </c>
      <c r="N33" s="6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row>
    <row r="34" spans="1:38" s="207" customFormat="1" x14ac:dyDescent="0.25">
      <c r="A34" s="206"/>
      <c r="B34" s="171" t="s">
        <v>79</v>
      </c>
      <c r="C34" s="179">
        <v>8.85</v>
      </c>
      <c r="D34" s="179">
        <v>33.19</v>
      </c>
      <c r="E34" s="179">
        <v>8.9</v>
      </c>
      <c r="F34" s="180">
        <v>27.2</v>
      </c>
      <c r="G34" s="181">
        <v>25.94</v>
      </c>
      <c r="H34" s="179">
        <v>33.29</v>
      </c>
      <c r="I34" s="182">
        <v>36.450000000000003</v>
      </c>
      <c r="J34" s="185">
        <v>16.27</v>
      </c>
      <c r="K34" s="179">
        <v>26.58</v>
      </c>
      <c r="L34" s="180">
        <v>19.89</v>
      </c>
      <c r="M34" s="184">
        <v>26.9</v>
      </c>
      <c r="N34" s="6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row>
    <row r="35" spans="1:38" s="207" customFormat="1" x14ac:dyDescent="0.25">
      <c r="A35" s="206"/>
      <c r="B35" s="178" t="s">
        <v>80</v>
      </c>
      <c r="C35" s="186">
        <v>5.84</v>
      </c>
      <c r="D35" s="186">
        <v>34.380000000000003</v>
      </c>
      <c r="E35" s="186">
        <v>10.71</v>
      </c>
      <c r="F35" s="187">
        <v>31.76</v>
      </c>
      <c r="G35" s="188">
        <v>29.59</v>
      </c>
      <c r="H35" s="186">
        <v>36.770000000000003</v>
      </c>
      <c r="I35" s="189">
        <v>39.14</v>
      </c>
      <c r="J35" s="190">
        <v>24.71</v>
      </c>
      <c r="K35" s="186">
        <v>29.01</v>
      </c>
      <c r="L35" s="187">
        <v>19.989999999999998</v>
      </c>
      <c r="M35" s="191">
        <v>30.1</v>
      </c>
      <c r="N35" s="6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row>
    <row r="36" spans="1:38" s="207" customFormat="1" x14ac:dyDescent="0.25">
      <c r="A36" s="206"/>
      <c r="B36" s="192" t="s">
        <v>63</v>
      </c>
      <c r="C36" s="186">
        <v>4.5999999999999996</v>
      </c>
      <c r="D36" s="186">
        <v>33.200000000000003</v>
      </c>
      <c r="E36" s="186">
        <v>14.6</v>
      </c>
      <c r="F36" s="187">
        <v>34</v>
      </c>
      <c r="G36" s="188">
        <v>28.95</v>
      </c>
      <c r="H36" s="186">
        <v>40.869999999999997</v>
      </c>
      <c r="I36" s="189">
        <v>36.47</v>
      </c>
      <c r="J36" s="190">
        <v>26.58</v>
      </c>
      <c r="K36" s="186">
        <v>34.76</v>
      </c>
      <c r="L36" s="187">
        <v>21.99</v>
      </c>
      <c r="M36" s="191">
        <v>32.1</v>
      </c>
      <c r="N36" s="6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row>
    <row r="37" spans="1:38" ht="27" customHeight="1" x14ac:dyDescent="0.25">
      <c r="A37" s="570" t="s">
        <v>35</v>
      </c>
      <c r="B37" s="571"/>
      <c r="C37" s="220"/>
      <c r="D37" s="221"/>
      <c r="E37" s="221"/>
      <c r="F37" s="222"/>
      <c r="G37" s="223"/>
      <c r="H37" s="221"/>
      <c r="I37" s="224"/>
      <c r="J37" s="220"/>
      <c r="K37" s="221"/>
      <c r="L37" s="222"/>
      <c r="M37" s="225"/>
      <c r="N37" s="64"/>
      <c r="O37" s="64"/>
      <c r="P37" s="64"/>
      <c r="Q37" s="64"/>
      <c r="R37" s="64"/>
      <c r="S37" s="64"/>
      <c r="T37" s="64"/>
      <c r="U37" s="64"/>
      <c r="V37" s="64"/>
      <c r="W37" s="64"/>
      <c r="X37" s="64"/>
      <c r="Y37" s="64"/>
      <c r="Z37" s="64"/>
      <c r="AA37" s="64"/>
      <c r="AB37" s="64"/>
      <c r="AC37" s="64"/>
      <c r="AD37" s="64"/>
      <c r="AE37" s="64"/>
      <c r="AF37" s="64"/>
      <c r="AG37" s="64"/>
      <c r="AH37" s="64"/>
      <c r="AI37" s="64"/>
      <c r="AJ37" s="64"/>
      <c r="AK37" s="64"/>
    </row>
    <row r="38" spans="1:38" x14ac:dyDescent="0.25">
      <c r="A38" s="66"/>
      <c r="B38" s="178">
        <v>1994</v>
      </c>
      <c r="C38" s="179">
        <v>25.93</v>
      </c>
      <c r="D38" s="179">
        <v>44.59</v>
      </c>
      <c r="E38" s="179">
        <v>38.07</v>
      </c>
      <c r="F38" s="180">
        <v>49.6</v>
      </c>
      <c r="G38" s="181">
        <v>66.02</v>
      </c>
      <c r="H38" s="179">
        <v>56.23</v>
      </c>
      <c r="I38" s="182">
        <v>58.41</v>
      </c>
      <c r="J38" s="185">
        <v>42.51</v>
      </c>
      <c r="K38" s="179">
        <v>35.78</v>
      </c>
      <c r="L38" s="180">
        <v>25.47</v>
      </c>
      <c r="M38" s="184">
        <v>46.15</v>
      </c>
      <c r="N38" s="64"/>
      <c r="O38" s="64"/>
      <c r="P38" s="64"/>
      <c r="Q38" s="64"/>
      <c r="R38" s="64"/>
      <c r="S38" s="64"/>
      <c r="T38" s="64"/>
      <c r="U38" s="64"/>
      <c r="V38" s="64"/>
      <c r="W38" s="64"/>
      <c r="X38" s="64"/>
      <c r="Y38" s="64"/>
      <c r="Z38" s="64"/>
      <c r="AA38" s="64"/>
      <c r="AB38" s="64"/>
      <c r="AC38" s="64"/>
      <c r="AD38" s="64"/>
      <c r="AE38" s="64"/>
      <c r="AF38" s="64"/>
      <c r="AG38" s="64"/>
      <c r="AH38" s="64"/>
      <c r="AI38" s="64"/>
      <c r="AJ38" s="64"/>
      <c r="AK38" s="64"/>
    </row>
    <row r="39" spans="1:38" x14ac:dyDescent="0.25">
      <c r="A39" s="66"/>
      <c r="B39" s="171" t="s">
        <v>61</v>
      </c>
      <c r="C39" s="179">
        <v>44.4</v>
      </c>
      <c r="D39" s="179">
        <v>56.67</v>
      </c>
      <c r="E39" s="179">
        <v>48.48</v>
      </c>
      <c r="F39" s="180">
        <v>60.59</v>
      </c>
      <c r="G39" s="181">
        <v>75.52</v>
      </c>
      <c r="H39" s="179">
        <v>67.89</v>
      </c>
      <c r="I39" s="182">
        <v>70.2</v>
      </c>
      <c r="J39" s="185">
        <v>52.3</v>
      </c>
      <c r="K39" s="179">
        <v>45.57</v>
      </c>
      <c r="L39" s="180">
        <v>39.33</v>
      </c>
      <c r="M39" s="184">
        <v>58.44</v>
      </c>
      <c r="N39" s="64"/>
      <c r="O39" s="64"/>
      <c r="P39" s="64"/>
      <c r="Q39" s="64"/>
      <c r="R39" s="64"/>
      <c r="S39" s="64"/>
      <c r="T39" s="64"/>
      <c r="U39" s="64"/>
      <c r="V39" s="64"/>
      <c r="W39" s="64"/>
      <c r="X39" s="64"/>
      <c r="Y39" s="64"/>
      <c r="Z39" s="64"/>
      <c r="AA39" s="64"/>
      <c r="AB39" s="64"/>
      <c r="AC39" s="64"/>
      <c r="AD39" s="64"/>
      <c r="AE39" s="64"/>
      <c r="AF39" s="64"/>
      <c r="AG39" s="64"/>
      <c r="AH39" s="64"/>
      <c r="AI39" s="64"/>
      <c r="AJ39" s="64"/>
      <c r="AK39" s="64"/>
    </row>
    <row r="40" spans="1:38" x14ac:dyDescent="0.25">
      <c r="A40" s="66"/>
      <c r="B40" s="178" t="s">
        <v>62</v>
      </c>
      <c r="C40" s="186">
        <v>42.59</v>
      </c>
      <c r="D40" s="186">
        <v>54.82</v>
      </c>
      <c r="E40" s="186">
        <v>47.84</v>
      </c>
      <c r="F40" s="187">
        <v>57.57</v>
      </c>
      <c r="G40" s="188">
        <v>74.11</v>
      </c>
      <c r="H40" s="186">
        <v>67.39</v>
      </c>
      <c r="I40" s="189">
        <v>67.25</v>
      </c>
      <c r="J40" s="190">
        <v>50.07</v>
      </c>
      <c r="K40" s="186">
        <v>42.83</v>
      </c>
      <c r="L40" s="187">
        <v>34.479999999999997</v>
      </c>
      <c r="M40" s="191">
        <v>56</v>
      </c>
      <c r="N40" s="64"/>
      <c r="O40" s="64"/>
      <c r="P40" s="64"/>
      <c r="Q40" s="64"/>
      <c r="R40" s="64"/>
      <c r="S40" s="64"/>
      <c r="T40" s="64"/>
      <c r="U40" s="64"/>
      <c r="V40" s="64"/>
      <c r="W40" s="64"/>
      <c r="X40" s="64"/>
      <c r="Y40" s="64"/>
      <c r="Z40" s="64"/>
      <c r="AA40" s="64"/>
      <c r="AB40" s="64"/>
      <c r="AC40" s="64"/>
      <c r="AD40" s="64"/>
      <c r="AE40" s="64"/>
      <c r="AF40" s="64"/>
      <c r="AG40" s="64"/>
      <c r="AH40" s="64"/>
      <c r="AI40" s="64"/>
      <c r="AJ40" s="64"/>
      <c r="AK40" s="64"/>
    </row>
    <row r="41" spans="1:38" x14ac:dyDescent="0.25">
      <c r="A41" s="66"/>
      <c r="B41" s="192" t="s">
        <v>63</v>
      </c>
      <c r="C41" s="186">
        <v>38.700000000000003</v>
      </c>
      <c r="D41" s="186">
        <v>60.4</v>
      </c>
      <c r="E41" s="186">
        <v>49.9</v>
      </c>
      <c r="F41" s="187">
        <v>58.4</v>
      </c>
      <c r="G41" s="188">
        <v>75.83</v>
      </c>
      <c r="H41" s="186">
        <v>66.52</v>
      </c>
      <c r="I41" s="189">
        <v>67.930000000000007</v>
      </c>
      <c r="J41" s="190">
        <v>53.5</v>
      </c>
      <c r="K41" s="186">
        <v>43.06</v>
      </c>
      <c r="L41" s="187">
        <v>36.299999999999997</v>
      </c>
      <c r="M41" s="191">
        <v>57.8</v>
      </c>
      <c r="N41" s="64"/>
      <c r="O41" s="64"/>
      <c r="P41" s="64"/>
      <c r="Q41" s="64"/>
      <c r="R41" s="64"/>
      <c r="S41" s="64"/>
      <c r="T41" s="64"/>
      <c r="U41" s="64"/>
      <c r="V41" s="64"/>
      <c r="W41" s="64"/>
      <c r="X41" s="64"/>
      <c r="Y41" s="64"/>
      <c r="Z41" s="64"/>
      <c r="AA41" s="64"/>
      <c r="AB41" s="64"/>
      <c r="AC41" s="64"/>
      <c r="AD41" s="64"/>
      <c r="AE41" s="64"/>
      <c r="AF41" s="64"/>
      <c r="AG41" s="64"/>
      <c r="AH41" s="64"/>
      <c r="AI41" s="64"/>
      <c r="AJ41" s="64"/>
      <c r="AK41" s="64"/>
    </row>
    <row r="42" spans="1:38" ht="33" customHeight="1" x14ac:dyDescent="0.25">
      <c r="A42" s="582" t="s">
        <v>21</v>
      </c>
      <c r="B42" s="583"/>
      <c r="C42" s="179"/>
      <c r="D42" s="179"/>
      <c r="E42" s="179"/>
      <c r="F42" s="180"/>
      <c r="G42" s="181"/>
      <c r="H42" s="179"/>
      <c r="I42" s="182"/>
      <c r="J42" s="185"/>
      <c r="K42" s="179"/>
      <c r="L42" s="180"/>
      <c r="M42" s="184"/>
      <c r="N42" s="64"/>
      <c r="O42" s="64"/>
      <c r="P42" s="64"/>
      <c r="Q42" s="64"/>
      <c r="R42" s="64"/>
      <c r="S42" s="64"/>
      <c r="T42" s="64"/>
      <c r="U42" s="64"/>
      <c r="V42" s="64"/>
      <c r="W42" s="64"/>
      <c r="X42" s="64"/>
      <c r="Y42" s="64"/>
      <c r="Z42" s="64"/>
      <c r="AA42" s="64"/>
      <c r="AB42" s="64"/>
      <c r="AC42" s="64"/>
      <c r="AD42" s="64"/>
      <c r="AE42" s="64"/>
      <c r="AF42" s="64"/>
      <c r="AG42" s="64"/>
      <c r="AH42" s="64"/>
      <c r="AI42" s="64"/>
      <c r="AJ42" s="64"/>
      <c r="AK42" s="64"/>
    </row>
    <row r="43" spans="1:38" ht="29.25" customHeight="1" x14ac:dyDescent="0.25">
      <c r="A43" s="584" t="s">
        <v>187</v>
      </c>
      <c r="B43" s="585"/>
      <c r="C43" s="179"/>
      <c r="D43" s="179"/>
      <c r="E43" s="179"/>
      <c r="F43" s="180"/>
      <c r="G43" s="181"/>
      <c r="H43" s="179"/>
      <c r="I43" s="182"/>
      <c r="J43" s="185"/>
      <c r="K43" s="179"/>
      <c r="L43" s="180"/>
      <c r="M43" s="184"/>
      <c r="N43" s="64"/>
      <c r="O43" s="64"/>
      <c r="P43" s="64"/>
      <c r="Q43" s="64"/>
      <c r="R43" s="64"/>
      <c r="S43" s="64"/>
      <c r="T43" s="64"/>
      <c r="U43" s="64"/>
      <c r="V43" s="64"/>
      <c r="W43" s="64"/>
      <c r="X43" s="64"/>
      <c r="Y43" s="64"/>
      <c r="Z43" s="64"/>
      <c r="AA43" s="64"/>
      <c r="AB43" s="64"/>
      <c r="AC43" s="64"/>
      <c r="AD43" s="64"/>
      <c r="AE43" s="64"/>
      <c r="AF43" s="64"/>
      <c r="AG43" s="64"/>
      <c r="AH43" s="64"/>
      <c r="AI43" s="64"/>
      <c r="AJ43" s="64"/>
      <c r="AK43" s="64"/>
    </row>
    <row r="44" spans="1:38" x14ac:dyDescent="0.25">
      <c r="A44" s="66"/>
      <c r="B44" s="171" t="s">
        <v>61</v>
      </c>
      <c r="C44" s="179">
        <v>40.19</v>
      </c>
      <c r="D44" s="179">
        <v>53.39</v>
      </c>
      <c r="E44" s="179">
        <v>47.31</v>
      </c>
      <c r="F44" s="180">
        <v>50.12</v>
      </c>
      <c r="G44" s="181">
        <v>54.6</v>
      </c>
      <c r="H44" s="179">
        <v>53.24</v>
      </c>
      <c r="I44" s="182">
        <v>52.93</v>
      </c>
      <c r="J44" s="185">
        <v>41.64</v>
      </c>
      <c r="K44" s="179">
        <v>50.23</v>
      </c>
      <c r="L44" s="180">
        <v>43.05</v>
      </c>
      <c r="M44" s="184">
        <v>50.56</v>
      </c>
      <c r="N44" s="64"/>
      <c r="O44" s="64"/>
      <c r="P44" s="64"/>
      <c r="Q44" s="64"/>
      <c r="R44" s="64"/>
      <c r="S44" s="64"/>
      <c r="T44" s="64"/>
      <c r="U44" s="64"/>
      <c r="V44" s="64"/>
      <c r="W44" s="64"/>
      <c r="X44" s="64"/>
      <c r="Y44" s="64"/>
      <c r="Z44" s="64"/>
      <c r="AA44" s="64"/>
      <c r="AB44" s="64"/>
      <c r="AC44" s="64"/>
      <c r="AD44" s="64"/>
      <c r="AE44" s="64"/>
      <c r="AF44" s="64"/>
      <c r="AG44" s="64"/>
      <c r="AH44" s="64"/>
      <c r="AI44" s="64"/>
      <c r="AJ44" s="64"/>
      <c r="AK44" s="64"/>
    </row>
    <row r="45" spans="1:38" x14ac:dyDescent="0.25">
      <c r="A45" s="66"/>
      <c r="B45" s="178" t="s">
        <v>62</v>
      </c>
      <c r="C45" s="186">
        <v>25.56</v>
      </c>
      <c r="D45" s="186">
        <v>47.14</v>
      </c>
      <c r="E45" s="186">
        <v>43.22</v>
      </c>
      <c r="F45" s="187">
        <v>43.77</v>
      </c>
      <c r="G45" s="188">
        <v>47.19</v>
      </c>
      <c r="H45" s="186">
        <v>47.11</v>
      </c>
      <c r="I45" s="189">
        <v>48.34</v>
      </c>
      <c r="J45" s="190">
        <v>34.81</v>
      </c>
      <c r="K45" s="186">
        <v>42.51</v>
      </c>
      <c r="L45" s="187">
        <v>41.03</v>
      </c>
      <c r="M45" s="191">
        <v>44.2</v>
      </c>
      <c r="N45" s="64"/>
      <c r="O45" s="64"/>
      <c r="P45" s="64"/>
      <c r="Q45" s="64"/>
      <c r="R45" s="64"/>
      <c r="S45" s="64"/>
      <c r="T45" s="64"/>
      <c r="U45" s="64"/>
      <c r="V45" s="64"/>
      <c r="W45" s="64"/>
      <c r="X45" s="64"/>
      <c r="Y45" s="64"/>
      <c r="Z45" s="64"/>
      <c r="AA45" s="64"/>
      <c r="AB45" s="64"/>
      <c r="AC45" s="64"/>
      <c r="AD45" s="64"/>
      <c r="AE45" s="64"/>
      <c r="AF45" s="64"/>
      <c r="AG45" s="64"/>
      <c r="AH45" s="64"/>
      <c r="AI45" s="64"/>
      <c r="AJ45" s="64"/>
      <c r="AK45" s="64"/>
    </row>
    <row r="46" spans="1:38" x14ac:dyDescent="0.25">
      <c r="A46" s="66"/>
      <c r="B46" s="192" t="s">
        <v>63</v>
      </c>
      <c r="C46" s="193">
        <v>11.2</v>
      </c>
      <c r="D46" s="194">
        <v>51</v>
      </c>
      <c r="E46" s="194">
        <v>44.8</v>
      </c>
      <c r="F46" s="195">
        <v>48</v>
      </c>
      <c r="G46" s="196">
        <v>55.1</v>
      </c>
      <c r="H46" s="194">
        <v>51.61</v>
      </c>
      <c r="I46" s="197">
        <v>50.98</v>
      </c>
      <c r="J46" s="193">
        <v>42.43</v>
      </c>
      <c r="K46" s="194">
        <v>43.42</v>
      </c>
      <c r="L46" s="195">
        <v>30.36</v>
      </c>
      <c r="M46" s="198">
        <v>47.9</v>
      </c>
      <c r="N46" s="64"/>
      <c r="O46" s="64"/>
      <c r="P46" s="64"/>
      <c r="Q46" s="64"/>
      <c r="R46" s="64"/>
      <c r="S46" s="64"/>
      <c r="T46" s="64"/>
      <c r="U46" s="64"/>
      <c r="V46" s="64"/>
      <c r="W46" s="64"/>
      <c r="X46" s="64"/>
      <c r="Y46" s="64"/>
      <c r="Z46" s="64"/>
      <c r="AA46" s="64"/>
      <c r="AB46" s="64"/>
      <c r="AC46" s="64"/>
      <c r="AD46" s="64"/>
      <c r="AE46" s="64"/>
      <c r="AF46" s="64"/>
      <c r="AG46" s="64"/>
      <c r="AH46" s="64"/>
      <c r="AI46" s="64"/>
      <c r="AJ46" s="64"/>
      <c r="AK46" s="64"/>
    </row>
    <row r="47" spans="1:38" ht="25.5" customHeight="1" x14ac:dyDescent="0.25">
      <c r="A47" s="592" t="s">
        <v>109</v>
      </c>
      <c r="B47" s="593"/>
      <c r="C47" s="209"/>
      <c r="D47" s="210"/>
      <c r="E47" s="210"/>
      <c r="F47" s="214"/>
      <c r="G47" s="212"/>
      <c r="H47" s="210"/>
      <c r="I47" s="213"/>
      <c r="J47" s="209"/>
      <c r="K47" s="210"/>
      <c r="L47" s="214"/>
      <c r="M47" s="215"/>
      <c r="N47" s="64"/>
      <c r="O47" s="64"/>
      <c r="P47" s="64"/>
      <c r="Q47" s="64"/>
      <c r="R47" s="64"/>
      <c r="S47" s="64"/>
      <c r="T47" s="64"/>
      <c r="U47" s="64"/>
      <c r="V47" s="64"/>
      <c r="W47" s="64"/>
      <c r="X47" s="64"/>
      <c r="Y47" s="64"/>
      <c r="Z47" s="64"/>
      <c r="AA47" s="64"/>
      <c r="AB47" s="64"/>
      <c r="AC47" s="64"/>
      <c r="AD47" s="64"/>
      <c r="AE47" s="64"/>
      <c r="AF47" s="64"/>
      <c r="AG47" s="64"/>
      <c r="AH47" s="64"/>
      <c r="AI47" s="64"/>
      <c r="AJ47" s="64"/>
      <c r="AK47" s="64"/>
    </row>
    <row r="48" spans="1:38" x14ac:dyDescent="0.25">
      <c r="A48" s="66"/>
      <c r="B48" s="171" t="s">
        <v>61</v>
      </c>
      <c r="C48" s="179">
        <v>26.27</v>
      </c>
      <c r="D48" s="179">
        <v>40.950000000000003</v>
      </c>
      <c r="E48" s="179">
        <v>34.19</v>
      </c>
      <c r="F48" s="180">
        <v>33.74</v>
      </c>
      <c r="G48" s="181">
        <v>26.83</v>
      </c>
      <c r="H48" s="179">
        <v>29.29</v>
      </c>
      <c r="I48" s="182">
        <v>35.54</v>
      </c>
      <c r="J48" s="185">
        <v>33.630000000000003</v>
      </c>
      <c r="K48" s="179">
        <v>42.85</v>
      </c>
      <c r="L48" s="180">
        <v>45.33</v>
      </c>
      <c r="M48" s="184">
        <v>35.380000000000003</v>
      </c>
      <c r="N48" s="64"/>
      <c r="O48" s="64"/>
      <c r="P48" s="64"/>
      <c r="Q48" s="64"/>
      <c r="R48" s="64"/>
      <c r="S48" s="64"/>
      <c r="T48" s="64"/>
      <c r="U48" s="64"/>
      <c r="V48" s="64"/>
      <c r="W48" s="64"/>
      <c r="X48" s="64"/>
      <c r="Y48" s="64"/>
      <c r="Z48" s="64"/>
      <c r="AA48" s="64"/>
      <c r="AB48" s="64"/>
      <c r="AC48" s="64"/>
      <c r="AD48" s="64"/>
      <c r="AE48" s="64"/>
      <c r="AF48" s="64"/>
      <c r="AG48" s="64"/>
      <c r="AH48" s="64"/>
      <c r="AI48" s="64"/>
      <c r="AJ48" s="64"/>
      <c r="AK48" s="64"/>
    </row>
    <row r="49" spans="1:13" s="226" customFormat="1" x14ac:dyDescent="0.25">
      <c r="B49" s="178" t="s">
        <v>62</v>
      </c>
      <c r="C49" s="227">
        <v>23.52</v>
      </c>
      <c r="D49" s="227">
        <v>39.6</v>
      </c>
      <c r="E49" s="227">
        <v>33.32</v>
      </c>
      <c r="F49" s="228">
        <v>35.64</v>
      </c>
      <c r="G49" s="229">
        <v>27.51</v>
      </c>
      <c r="H49" s="227">
        <v>31.94</v>
      </c>
      <c r="I49" s="230">
        <v>37.14</v>
      </c>
      <c r="J49" s="231">
        <v>35.72</v>
      </c>
      <c r="K49" s="227">
        <v>39.82</v>
      </c>
      <c r="L49" s="228">
        <v>46.15</v>
      </c>
      <c r="M49" s="232">
        <v>36.1</v>
      </c>
    </row>
    <row r="50" spans="1:13" s="226" customFormat="1" x14ac:dyDescent="0.25">
      <c r="B50" s="178" t="s">
        <v>63</v>
      </c>
      <c r="C50" s="233">
        <v>29.1</v>
      </c>
      <c r="D50" s="234">
        <v>44.5</v>
      </c>
      <c r="E50" s="234">
        <v>41.5</v>
      </c>
      <c r="F50" s="235">
        <v>41.5</v>
      </c>
      <c r="G50" s="236">
        <v>30.6</v>
      </c>
      <c r="H50" s="234">
        <v>35.39</v>
      </c>
      <c r="I50" s="237">
        <v>45.58</v>
      </c>
      <c r="J50" s="233">
        <v>39.43</v>
      </c>
      <c r="K50" s="234">
        <v>50.61</v>
      </c>
      <c r="L50" s="235">
        <v>54.73</v>
      </c>
      <c r="M50" s="238">
        <v>41.8</v>
      </c>
    </row>
    <row r="51" spans="1:13" s="226" customFormat="1" ht="26.25" customHeight="1" x14ac:dyDescent="0.25">
      <c r="A51" s="572" t="s">
        <v>110</v>
      </c>
      <c r="B51" s="573"/>
      <c r="C51" s="239"/>
      <c r="D51" s="240"/>
      <c r="E51" s="240"/>
      <c r="F51" s="241"/>
      <c r="G51" s="242"/>
      <c r="H51" s="240"/>
      <c r="I51" s="243"/>
      <c r="J51" s="239"/>
      <c r="K51" s="240"/>
      <c r="L51" s="241"/>
      <c r="M51" s="244"/>
    </row>
    <row r="52" spans="1:13" x14ac:dyDescent="0.25">
      <c r="A52" s="66"/>
      <c r="B52" s="171" t="s">
        <v>61</v>
      </c>
      <c r="C52" s="179">
        <v>23.22</v>
      </c>
      <c r="D52" s="179">
        <v>22.96</v>
      </c>
      <c r="E52" s="179">
        <v>25.29</v>
      </c>
      <c r="F52" s="180">
        <v>20.440000000000001</v>
      </c>
      <c r="G52" s="181">
        <v>7.1</v>
      </c>
      <c r="H52" s="179">
        <v>11.76</v>
      </c>
      <c r="I52" s="182">
        <v>21.94</v>
      </c>
      <c r="J52" s="185">
        <v>29.18</v>
      </c>
      <c r="K52" s="179">
        <v>24.78</v>
      </c>
      <c r="L52" s="180">
        <v>41.44</v>
      </c>
      <c r="M52" s="184">
        <v>21.48</v>
      </c>
    </row>
    <row r="53" spans="1:13" s="66" customFormat="1" x14ac:dyDescent="0.25">
      <c r="B53" s="178" t="s">
        <v>62</v>
      </c>
      <c r="C53" s="186">
        <v>20.170000000000002</v>
      </c>
      <c r="D53" s="186">
        <v>22.61</v>
      </c>
      <c r="E53" s="186">
        <v>26</v>
      </c>
      <c r="F53" s="187">
        <v>23.13</v>
      </c>
      <c r="G53" s="188">
        <v>8.93</v>
      </c>
      <c r="H53" s="186">
        <v>14.87</v>
      </c>
      <c r="I53" s="189">
        <v>22.28</v>
      </c>
      <c r="J53" s="190">
        <v>32.229999999999997</v>
      </c>
      <c r="K53" s="186">
        <v>24.82</v>
      </c>
      <c r="L53" s="187">
        <v>40.04</v>
      </c>
      <c r="M53" s="191">
        <v>23.2</v>
      </c>
    </row>
    <row r="54" spans="1:13" s="66" customFormat="1" x14ac:dyDescent="0.25">
      <c r="B54" s="192" t="s">
        <v>63</v>
      </c>
      <c r="C54" s="193">
        <v>30.2</v>
      </c>
      <c r="D54" s="194">
        <v>21.8</v>
      </c>
      <c r="E54" s="194">
        <v>19.3</v>
      </c>
      <c r="F54" s="195">
        <v>24.6</v>
      </c>
      <c r="G54" s="196">
        <v>10.93</v>
      </c>
      <c r="H54" s="194">
        <v>16.25</v>
      </c>
      <c r="I54" s="197">
        <v>22.32</v>
      </c>
      <c r="J54" s="193">
        <v>28.94</v>
      </c>
      <c r="K54" s="194">
        <v>26.65</v>
      </c>
      <c r="L54" s="195">
        <v>44.47</v>
      </c>
      <c r="M54" s="198">
        <v>23.8</v>
      </c>
    </row>
    <row r="55" spans="1:13" ht="29.25" customHeight="1" x14ac:dyDescent="0.25">
      <c r="A55" s="592" t="s">
        <v>33</v>
      </c>
      <c r="B55" s="593"/>
      <c r="C55" s="209"/>
      <c r="D55" s="210"/>
      <c r="E55" s="210"/>
      <c r="F55" s="214"/>
      <c r="G55" s="212"/>
      <c r="H55" s="210"/>
      <c r="I55" s="213"/>
      <c r="J55" s="209"/>
      <c r="K55" s="210"/>
      <c r="L55" s="214"/>
      <c r="M55" s="215"/>
    </row>
    <row r="56" spans="1:13" x14ac:dyDescent="0.25">
      <c r="A56" s="66"/>
      <c r="B56" s="178">
        <v>1994</v>
      </c>
      <c r="C56" s="179">
        <v>32.64</v>
      </c>
      <c r="D56" s="179">
        <v>37.880000000000003</v>
      </c>
      <c r="E56" s="179">
        <v>45.48</v>
      </c>
      <c r="F56" s="180">
        <v>79.11</v>
      </c>
      <c r="G56" s="181">
        <v>84.99</v>
      </c>
      <c r="H56" s="179">
        <v>79.84</v>
      </c>
      <c r="I56" s="182">
        <v>82.87</v>
      </c>
      <c r="J56" s="185">
        <v>85.87</v>
      </c>
      <c r="K56" s="179">
        <v>39.11</v>
      </c>
      <c r="L56" s="180">
        <v>19.600000000000001</v>
      </c>
      <c r="M56" s="184">
        <v>63.16</v>
      </c>
    </row>
    <row r="57" spans="1:13" x14ac:dyDescent="0.25">
      <c r="A57" s="66"/>
      <c r="B57" s="171" t="s">
        <v>61</v>
      </c>
      <c r="C57" s="179">
        <v>54.38</v>
      </c>
      <c r="D57" s="179">
        <v>40.369999999999997</v>
      </c>
      <c r="E57" s="179">
        <v>67.69</v>
      </c>
      <c r="F57" s="180">
        <v>83.08</v>
      </c>
      <c r="G57" s="181">
        <v>77.33</v>
      </c>
      <c r="H57" s="179">
        <v>81.99</v>
      </c>
      <c r="I57" s="182">
        <v>88.54</v>
      </c>
      <c r="J57" s="185">
        <v>92.42</v>
      </c>
      <c r="K57" s="179">
        <v>51.96</v>
      </c>
      <c r="L57" s="180">
        <v>34.94</v>
      </c>
      <c r="M57" s="184">
        <v>70.91</v>
      </c>
    </row>
    <row r="58" spans="1:13" x14ac:dyDescent="0.25">
      <c r="A58" s="66"/>
      <c r="B58" s="178" t="s">
        <v>62</v>
      </c>
      <c r="C58" s="200">
        <v>42.51</v>
      </c>
      <c r="D58" s="200">
        <v>46.43</v>
      </c>
      <c r="E58" s="200">
        <v>68.52</v>
      </c>
      <c r="F58" s="204">
        <v>82.82</v>
      </c>
      <c r="G58" s="245">
        <v>78.09</v>
      </c>
      <c r="H58" s="246">
        <v>84.4</v>
      </c>
      <c r="I58" s="247">
        <v>90.6</v>
      </c>
      <c r="J58" s="248">
        <v>92.59</v>
      </c>
      <c r="K58" s="246">
        <v>56.45</v>
      </c>
      <c r="L58" s="249">
        <v>38.590000000000003</v>
      </c>
      <c r="M58" s="250">
        <v>73.7</v>
      </c>
    </row>
    <row r="59" spans="1:13" x14ac:dyDescent="0.25">
      <c r="A59" s="66"/>
      <c r="B59" s="192" t="s">
        <v>63</v>
      </c>
      <c r="C59" s="251">
        <v>35.82</v>
      </c>
      <c r="D59" s="252">
        <v>40.67</v>
      </c>
      <c r="E59" s="252">
        <v>78.97</v>
      </c>
      <c r="F59" s="253">
        <v>77.319999999999993</v>
      </c>
      <c r="G59" s="254">
        <v>62.3</v>
      </c>
      <c r="H59" s="255">
        <v>73.59</v>
      </c>
      <c r="I59" s="256">
        <v>78.86</v>
      </c>
      <c r="J59" s="257">
        <v>94.95</v>
      </c>
      <c r="K59" s="255">
        <v>58.03</v>
      </c>
      <c r="L59" s="258">
        <v>40.9</v>
      </c>
      <c r="M59" s="259">
        <v>70.680000000000007</v>
      </c>
    </row>
    <row r="60" spans="1:13" ht="57.75" customHeight="1" x14ac:dyDescent="0.25">
      <c r="A60" s="592" t="s">
        <v>188</v>
      </c>
      <c r="B60" s="593"/>
      <c r="C60" s="209"/>
      <c r="D60" s="210"/>
      <c r="E60" s="210"/>
      <c r="F60" s="214"/>
      <c r="G60" s="212"/>
      <c r="H60" s="210"/>
      <c r="I60" s="213"/>
      <c r="J60" s="209"/>
      <c r="K60" s="210"/>
      <c r="L60" s="214"/>
      <c r="M60" s="215"/>
    </row>
    <row r="61" spans="1:13" x14ac:dyDescent="0.25">
      <c r="A61" s="66"/>
      <c r="B61" s="260" t="s">
        <v>111</v>
      </c>
      <c r="C61" s="200">
        <f>0.57+4.24</f>
        <v>4.8100000000000005</v>
      </c>
      <c r="D61" s="200">
        <f>0.82+3.95</f>
        <v>4.7700000000000005</v>
      </c>
      <c r="E61" s="200">
        <f>0.8+4.72</f>
        <v>5.52</v>
      </c>
      <c r="F61" s="204">
        <f>2.49+10.19</f>
        <v>12.68</v>
      </c>
      <c r="G61" s="245">
        <f>2.54+11.88</f>
        <v>14.420000000000002</v>
      </c>
      <c r="H61" s="246">
        <f>2.58+10.63</f>
        <v>13.21</v>
      </c>
      <c r="I61" s="247">
        <f>1.93+11.31</f>
        <v>13.24</v>
      </c>
      <c r="J61" s="248">
        <f>3+10.43</f>
        <v>13.43</v>
      </c>
      <c r="K61" s="246">
        <f>0.94+3.53</f>
        <v>4.47</v>
      </c>
      <c r="L61" s="249">
        <f>0.41+1.53</f>
        <v>1.94</v>
      </c>
      <c r="M61" s="205">
        <f>1.91+8.13</f>
        <v>10.040000000000001</v>
      </c>
    </row>
    <row r="62" spans="1:13" x14ac:dyDescent="0.25">
      <c r="A62" s="66"/>
      <c r="B62" s="178" t="s">
        <v>62</v>
      </c>
      <c r="C62" s="199">
        <v>0.4</v>
      </c>
      <c r="D62" s="199">
        <v>3.14</v>
      </c>
      <c r="E62" s="199">
        <v>4.3099999999999996</v>
      </c>
      <c r="F62" s="201">
        <v>9.92</v>
      </c>
      <c r="G62" s="245">
        <v>9.19</v>
      </c>
      <c r="H62" s="248">
        <v>10.69</v>
      </c>
      <c r="I62" s="247">
        <v>11.09</v>
      </c>
      <c r="J62" s="248">
        <v>11.25</v>
      </c>
      <c r="K62" s="246">
        <v>3.43</v>
      </c>
      <c r="L62" s="261">
        <v>1.91</v>
      </c>
      <c r="M62" s="205">
        <v>7.9</v>
      </c>
    </row>
    <row r="63" spans="1:13" x14ac:dyDescent="0.25">
      <c r="A63" s="262"/>
      <c r="B63" s="192" t="s">
        <v>63</v>
      </c>
      <c r="C63" s="194">
        <v>0.26</v>
      </c>
      <c r="D63" s="194">
        <v>2.74</v>
      </c>
      <c r="E63" s="251">
        <v>3.12</v>
      </c>
      <c r="F63" s="195">
        <v>9.1199999999999992</v>
      </c>
      <c r="G63" s="188">
        <v>6.81</v>
      </c>
      <c r="H63" s="194">
        <v>9.51</v>
      </c>
      <c r="I63" s="197">
        <v>11.09</v>
      </c>
      <c r="J63" s="193">
        <v>11.92</v>
      </c>
      <c r="K63" s="194">
        <v>2.37</v>
      </c>
      <c r="L63" s="195">
        <v>0.75</v>
      </c>
      <c r="M63" s="198">
        <v>7.5</v>
      </c>
    </row>
    <row r="64" spans="1:13" x14ac:dyDescent="0.25">
      <c r="A64" s="203"/>
      <c r="B64" s="178"/>
      <c r="C64" s="186"/>
      <c r="D64" s="186"/>
      <c r="E64" s="200"/>
      <c r="F64" s="189"/>
      <c r="G64" s="224"/>
      <c r="H64" s="189"/>
      <c r="I64" s="189"/>
      <c r="J64" s="189"/>
      <c r="K64" s="189"/>
      <c r="L64" s="189"/>
      <c r="M64" s="189"/>
    </row>
    <row r="65" spans="1:12" x14ac:dyDescent="0.25">
      <c r="A65" s="64" t="s">
        <v>101</v>
      </c>
      <c r="B65" s="260"/>
      <c r="C65" s="200"/>
      <c r="D65" s="200"/>
      <c r="E65" s="203"/>
      <c r="F65" s="203"/>
      <c r="G65" s="247"/>
      <c r="H65" s="203"/>
    </row>
    <row r="66" spans="1:12" x14ac:dyDescent="0.25">
      <c r="A66" s="64" t="s">
        <v>112</v>
      </c>
      <c r="B66" s="263"/>
      <c r="C66" s="203"/>
      <c r="D66" s="203"/>
      <c r="E66" s="203"/>
      <c r="F66" s="203"/>
      <c r="G66" s="247"/>
    </row>
    <row r="67" spans="1:12" x14ac:dyDescent="0.25">
      <c r="A67" s="64" t="s">
        <v>84</v>
      </c>
      <c r="C67" s="203"/>
      <c r="D67" s="203"/>
      <c r="E67" s="203"/>
      <c r="F67" s="203"/>
      <c r="G67" s="247"/>
    </row>
    <row r="68" spans="1:12" ht="18" customHeight="1" x14ac:dyDescent="0.25">
      <c r="A68" s="64" t="s">
        <v>85</v>
      </c>
      <c r="B68" s="263"/>
      <c r="C68" s="203"/>
      <c r="D68" s="203"/>
      <c r="E68" s="203"/>
      <c r="F68" s="203"/>
      <c r="G68" s="247"/>
    </row>
    <row r="69" spans="1:12" ht="14.25" customHeight="1" x14ac:dyDescent="0.25">
      <c r="A69" s="596" t="s">
        <v>46</v>
      </c>
      <c r="B69" s="523"/>
      <c r="C69" s="523"/>
      <c r="D69" s="523"/>
      <c r="E69" s="523"/>
      <c r="F69" s="523"/>
      <c r="G69" s="523"/>
      <c r="H69" s="523"/>
      <c r="I69" s="523"/>
      <c r="J69" s="523"/>
      <c r="K69" s="264"/>
      <c r="L69" s="264"/>
    </row>
    <row r="70" spans="1:12" ht="49.5" customHeight="1" x14ac:dyDescent="0.25">
      <c r="A70" s="523"/>
      <c r="B70" s="523"/>
      <c r="C70" s="523"/>
      <c r="D70" s="523"/>
      <c r="E70" s="523"/>
      <c r="F70" s="523"/>
      <c r="G70" s="523"/>
      <c r="H70" s="523"/>
      <c r="I70" s="523"/>
      <c r="J70" s="523"/>
    </row>
    <row r="71" spans="1:12" ht="21.75" customHeight="1" x14ac:dyDescent="0.25">
      <c r="A71" s="64" t="s">
        <v>77</v>
      </c>
    </row>
    <row r="72" spans="1:12" x14ac:dyDescent="0.25">
      <c r="A72" s="64" t="s">
        <v>103</v>
      </c>
    </row>
  </sheetData>
  <mergeCells count="20">
    <mergeCell ref="A55:B55"/>
    <mergeCell ref="A60:B60"/>
    <mergeCell ref="A32:B32"/>
    <mergeCell ref="A69:J70"/>
    <mergeCell ref="D4:D5"/>
    <mergeCell ref="E4:E5"/>
    <mergeCell ref="F4:F5"/>
    <mergeCell ref="G3:L3"/>
    <mergeCell ref="C3:F3"/>
    <mergeCell ref="A17:B17"/>
    <mergeCell ref="A27:B27"/>
    <mergeCell ref="A37:B37"/>
    <mergeCell ref="A51:B51"/>
    <mergeCell ref="C4:C5"/>
    <mergeCell ref="A6:B6"/>
    <mergeCell ref="A12:B12"/>
    <mergeCell ref="A22:B22"/>
    <mergeCell ref="A42:B42"/>
    <mergeCell ref="A43:B43"/>
    <mergeCell ref="A47:B47"/>
  </mergeCells>
  <phoneticPr fontId="9" type="noConversion"/>
  <pageMargins left="0" right="0" top="0" bottom="0" header="0" footer="0"/>
  <pageSetup paperSize="9" scale="67" pageOrder="overThenDown" orientation="portrait" r:id="rId1"/>
  <headerFooter alignWithMargins="0"/>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13</vt:i4>
      </vt:variant>
    </vt:vector>
  </HeadingPairs>
  <TitlesOfParts>
    <vt:vector size="30" baseType="lpstr">
      <vt:lpstr>Lisez-moi</vt:lpstr>
      <vt:lpstr>Tableau 1</vt:lpstr>
      <vt:lpstr>Graphique 1</vt:lpstr>
      <vt:lpstr>Tableau 2</vt:lpstr>
      <vt:lpstr>Tableau 3</vt:lpstr>
      <vt:lpstr>Tableau 4</vt:lpstr>
      <vt:lpstr>Tableau 5</vt:lpstr>
      <vt:lpstr>Tableau 6</vt:lpstr>
      <vt:lpstr>Tableau 7</vt:lpstr>
      <vt:lpstr>Tableau 8</vt:lpstr>
      <vt:lpstr>Graphique 2</vt:lpstr>
      <vt:lpstr>Tableau 9</vt:lpstr>
      <vt:lpstr>Graphique 3</vt:lpstr>
      <vt:lpstr>Tableau 10</vt:lpstr>
      <vt:lpstr>Graphiques A et B</vt:lpstr>
      <vt:lpstr>Graphique C</vt:lpstr>
      <vt:lpstr>Graphique D</vt:lpstr>
      <vt:lpstr>'Tableau 6'!_IDX113</vt:lpstr>
      <vt:lpstr>'Tableau 6'!_IDX96</vt:lpstr>
      <vt:lpstr>'Tableau 6'!Impression_des_titres</vt:lpstr>
      <vt:lpstr>'Graphique 1'!Zone_d_impression</vt:lpstr>
      <vt:lpstr>'Graphique 2'!Zone_d_impression</vt:lpstr>
      <vt:lpstr>'Graphique C'!Zone_d_impression</vt:lpstr>
      <vt:lpstr>'Graphique D'!Zone_d_impression</vt:lpstr>
      <vt:lpstr>'Graphiques A et B'!Zone_d_impression</vt:lpstr>
      <vt:lpstr>'Tableau 10'!Zone_d_impression</vt:lpstr>
      <vt:lpstr>'Tableau 6'!Zone_d_impression</vt:lpstr>
      <vt:lpstr>'Tableau 7'!Zone_d_impression</vt:lpstr>
      <vt:lpstr>'Tableau 8'!Zone_d_impression</vt:lpstr>
      <vt:lpstr>'Tableau 9'!Zone_d_impression</vt:lpstr>
    </vt:vector>
  </TitlesOfParts>
  <Company>Ministère Emploi &amp; Solidarité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DARES</dc:creator>
  <cp:lastModifiedBy>BAER, Hadrien (DARES)</cp:lastModifiedBy>
  <cp:lastPrinted>2019-05-17T14:10:27Z</cp:lastPrinted>
  <dcterms:created xsi:type="dcterms:W3CDTF">2004-11-19T10:35:56Z</dcterms:created>
  <dcterms:modified xsi:type="dcterms:W3CDTF">2019-09-09T07:51:19Z</dcterms:modified>
</cp:coreProperties>
</file>